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ego.carbonari\Desktop\Determine\"/>
    </mc:Choice>
  </mc:AlternateContent>
  <bookViews>
    <workbookView xWindow="0" yWindow="0" windowWidth="28800" windowHeight="13845"/>
  </bookViews>
  <sheets>
    <sheet name="dirigenza medica e veterinari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" l="1"/>
  <c r="M6" i="1" l="1"/>
  <c r="M14" i="1" s="1"/>
  <c r="H6" i="1"/>
  <c r="J6" i="1" l="1"/>
  <c r="H14" i="1"/>
  <c r="I14" i="1" l="1"/>
  <c r="J14" i="1"/>
  <c r="J16" i="1" s="1"/>
  <c r="J15" i="1" l="1"/>
  <c r="J17" i="1" s="1"/>
  <c r="J18" i="1" s="1"/>
  <c r="K14" i="1" l="1"/>
  <c r="G14" i="1" l="1"/>
  <c r="F14" i="1"/>
  <c r="E14" i="1"/>
  <c r="D14" i="1"/>
  <c r="C14" i="1"/>
  <c r="M16" i="1" l="1"/>
  <c r="M15" i="1"/>
  <c r="M17" i="1" l="1"/>
  <c r="M18" i="1" s="1"/>
</calcChain>
</file>

<file path=xl/sharedStrings.xml><?xml version="1.0" encoding="utf-8"?>
<sst xmlns="http://schemas.openxmlformats.org/spreadsheetml/2006/main" count="40" uniqueCount="29">
  <si>
    <t>anno 2018</t>
  </si>
  <si>
    <t>descrizione fondo</t>
  </si>
  <si>
    <t>fondo trattamento accesorio</t>
  </si>
  <si>
    <t>Dirigenza Prof. Sanitarie</t>
  </si>
  <si>
    <t>Totali importi lordi</t>
  </si>
  <si>
    <t>oneri riflessi ex inpdap</t>
  </si>
  <si>
    <t>Irap</t>
  </si>
  <si>
    <t>Totale importo oneri riflessi e irap</t>
  </si>
  <si>
    <t>Descrizione CCNL</t>
  </si>
  <si>
    <t>Dirigenza Sanitaria non medica</t>
  </si>
  <si>
    <t>Dirigenza Medica e Veterinaria</t>
  </si>
  <si>
    <t>anno 2016</t>
  </si>
  <si>
    <t>anno 2017</t>
  </si>
  <si>
    <t>anno 2019</t>
  </si>
  <si>
    <t>fondo retrib. di posizione</t>
  </si>
  <si>
    <t xml:space="preserve">Costo complessivo  bilancio ASUR, sez. AV2 </t>
  </si>
  <si>
    <t>Allegato 1  Fondi residui 2019 e precedenti  - Dirigenza Medica e Veterinaria - Dirigenza Sanitaria non medica -  Dirigenza delle Professioni Sanitarie</t>
  </si>
  <si>
    <t>anni 2014 e 2015</t>
  </si>
  <si>
    <t>fondo retribuzone di risultato</t>
  </si>
  <si>
    <t xml:space="preserve">I dati  sono riferiti al solo personale dell'ex ASUR Marche-AV2         </t>
  </si>
  <si>
    <t>determina 714/AST-AN del 2.12.2024</t>
  </si>
  <si>
    <t>Importo residuo al 30.9.2024</t>
  </si>
  <si>
    <t>Importo residuo al 30.9.2024 (colonne 1)</t>
  </si>
  <si>
    <t>Importo residuo al 30.9.2024 (colonna 5)</t>
  </si>
  <si>
    <t>Importo pagamenti eseguiti dal 1.10.2024 afferenti i fondi 2014 e 2015</t>
  </si>
  <si>
    <t>Importo pagamenti eseguiti dal 1.10.2024 afferenti il fondo 2019</t>
  </si>
  <si>
    <t>Situazione aggiornata al 31.7.2025</t>
  </si>
  <si>
    <r>
      <t xml:space="preserve">Importo residui 2015 al 31.7.2025 </t>
    </r>
    <r>
      <rPr>
        <sz val="7"/>
        <rFont val="Century Gothic"/>
        <family val="2"/>
      </rPr>
      <t>(importo col. 6  -  importo col. 7)</t>
    </r>
  </si>
  <si>
    <r>
      <t xml:space="preserve">Importo residui 2019 al 31.7.2025 </t>
    </r>
    <r>
      <rPr>
        <sz val="7"/>
        <rFont val="Century Gothic"/>
        <family val="2"/>
      </rPr>
      <t>(importo col. 9  -  importo col. 10)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</si>
</sst>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_-* #,##0.00_-;\-* #,##0.00_-;_-* &quot;-&quot;??_-;_-@_-"/>
    <numFmt numFmtId="165" formatCode="#,##0.00_ ;[Red]\-#,##0.00\ "/>
  </numFmts>
  <fonts count="21" x14ac:knownFonts="1">
    <font>
      <sz val="10"/>
      <name val="Arial"/>
      <family val="2"/>
    </font>
    <font>
      <sz val="10"/>
      <name val="Arial"/>
      <family val="2"/>
    </font>
    <font>
      <b/>
      <sz val="11"/>
      <name val="Century Gothic"/>
      <family val="2"/>
    </font>
    <font>
      <sz val="11"/>
      <name val="Century Gothic"/>
      <family val="2"/>
    </font>
    <font>
      <sz val="8"/>
      <name val="Century Gothic"/>
      <family val="2"/>
    </font>
    <font>
      <b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i/>
      <sz val="8"/>
      <name val="Century Gothic"/>
      <family val="2"/>
    </font>
    <font>
      <b/>
      <i/>
      <sz val="8"/>
      <name val="Century Gothic"/>
      <family val="2"/>
    </font>
    <font>
      <sz val="7"/>
      <name val="Century Gothic"/>
      <family val="2"/>
    </font>
    <font>
      <b/>
      <sz val="8"/>
      <name val="Century Gothic"/>
      <family val="2"/>
    </font>
    <font>
      <b/>
      <sz val="8"/>
      <name val="Calibri"/>
      <family val="2"/>
      <scheme val="minor"/>
    </font>
    <font>
      <sz val="7"/>
      <name val="Calibri"/>
      <family val="2"/>
      <scheme val="minor"/>
    </font>
    <font>
      <i/>
      <sz val="10"/>
      <name val="Century Gothic"/>
      <family val="2"/>
    </font>
    <font>
      <b/>
      <i/>
      <sz val="10"/>
      <name val="Century Gothic"/>
      <family val="2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Calibri"/>
      <family val="2"/>
    </font>
    <font>
      <sz val="8"/>
      <name val="Arial"/>
      <family val="2"/>
    </font>
    <font>
      <b/>
      <sz val="7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/>
    <xf numFmtId="0" fontId="7" fillId="2" borderId="0" xfId="0" applyFont="1" applyFill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4" fontId="7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5" fontId="7" fillId="2" borderId="0" xfId="0" applyNumberFormat="1" applyFont="1" applyFill="1"/>
    <xf numFmtId="0" fontId="12" fillId="2" borderId="3" xfId="0" applyFont="1" applyFill="1" applyBorder="1" applyAlignment="1">
      <alignment horizontal="left" vertical="center" wrapText="1"/>
    </xf>
    <xf numFmtId="165" fontId="11" fillId="5" borderId="1" xfId="1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/>
    </xf>
    <xf numFmtId="4" fontId="14" fillId="6" borderId="1" xfId="0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right" vertical="center"/>
    </xf>
    <xf numFmtId="4" fontId="5" fillId="6" borderId="1" xfId="0" applyNumberFormat="1" applyFont="1" applyFill="1" applyBorder="1" applyAlignment="1">
      <alignment horizontal="center" vertical="center"/>
    </xf>
    <xf numFmtId="0" fontId="11" fillId="2" borderId="0" xfId="0" applyFont="1" applyFill="1"/>
    <xf numFmtId="0" fontId="16" fillId="2" borderId="1" xfId="0" applyFont="1" applyFill="1" applyBorder="1"/>
    <xf numFmtId="4" fontId="8" fillId="6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18" fillId="2" borderId="1" xfId="0" applyFont="1" applyFill="1" applyBorder="1"/>
    <xf numFmtId="43" fontId="19" fillId="0" borderId="1" xfId="0" applyNumberFormat="1" applyFont="1" applyBorder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16" fillId="2" borderId="7" xfId="0" applyFont="1" applyFill="1" applyBorder="1"/>
    <xf numFmtId="0" fontId="19" fillId="0" borderId="7" xfId="0" applyFont="1" applyBorder="1" applyAlignment="1">
      <alignment wrapText="1"/>
    </xf>
    <xf numFmtId="0" fontId="4" fillId="2" borderId="7" xfId="0" applyFont="1" applyFill="1" applyBorder="1"/>
    <xf numFmtId="165" fontId="11" fillId="3" borderId="1" xfId="1" applyNumberFormat="1" applyFont="1" applyFill="1" applyBorder="1" applyAlignment="1">
      <alignment horizontal="center" vertical="center"/>
    </xf>
    <xf numFmtId="0" fontId="12" fillId="2" borderId="12" xfId="0" applyFont="1" applyFill="1" applyBorder="1"/>
    <xf numFmtId="0" fontId="12" fillId="2" borderId="13" xfId="0" applyFont="1" applyFill="1" applyBorder="1"/>
    <xf numFmtId="0" fontId="12" fillId="2" borderId="14" xfId="0" applyFont="1" applyFill="1" applyBorder="1"/>
    <xf numFmtId="0" fontId="17" fillId="0" borderId="14" xfId="0" applyFont="1" applyBorder="1"/>
    <xf numFmtId="0" fontId="11" fillId="2" borderId="14" xfId="0" applyFont="1" applyFill="1" applyBorder="1"/>
    <xf numFmtId="165" fontId="7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left" vertical="center" wrapText="1"/>
    </xf>
    <xf numFmtId="4" fontId="5" fillId="6" borderId="7" xfId="0" applyNumberFormat="1" applyFont="1" applyFill="1" applyBorder="1" applyAlignment="1">
      <alignment horizontal="center" vertical="center"/>
    </xf>
    <xf numFmtId="0" fontId="11" fillId="2" borderId="16" xfId="0" applyFont="1" applyFill="1" applyBorder="1"/>
    <xf numFmtId="165" fontId="11" fillId="0" borderId="1" xfId="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65" fontId="20" fillId="0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/>
    </xf>
    <xf numFmtId="165" fontId="10" fillId="2" borderId="0" xfId="0" applyNumberFormat="1" applyFont="1" applyFill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165" fontId="8" fillId="5" borderId="7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" fontId="4" fillId="5" borderId="7" xfId="0" applyNumberFormat="1" applyFont="1" applyFill="1" applyBorder="1" applyAlignment="1">
      <alignment horizontal="center" vertical="center"/>
    </xf>
    <xf numFmtId="4" fontId="4" fillId="5" borderId="9" xfId="0" applyNumberFormat="1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4" fontId="4" fillId="0" borderId="9" xfId="0" applyNumberFormat="1" applyFont="1" applyFill="1" applyBorder="1" applyAlignment="1">
      <alignment horizontal="center" vertical="center" wrapText="1"/>
    </xf>
    <xf numFmtId="4" fontId="4" fillId="0" borderId="8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165" fontId="4" fillId="6" borderId="1" xfId="0" applyNumberFormat="1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 wrapText="1"/>
    </xf>
    <xf numFmtId="165" fontId="8" fillId="5" borderId="9" xfId="0" applyNumberFormat="1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zoomScale="130" zoomScaleNormal="130" workbookViewId="0">
      <selection activeCell="M4" sqref="M4"/>
    </sheetView>
  </sheetViews>
  <sheetFormatPr defaultColWidth="18.7109375" defaultRowHeight="13.5" x14ac:dyDescent="0.25"/>
  <cols>
    <col min="1" max="1" width="10.140625" style="2" customWidth="1"/>
    <col min="2" max="2" width="11" style="2" customWidth="1"/>
    <col min="3" max="3" width="9.140625" style="2" customWidth="1"/>
    <col min="4" max="4" width="9.28515625" style="2" customWidth="1"/>
    <col min="5" max="5" width="10" style="2" customWidth="1"/>
    <col min="6" max="6" width="12" style="2" customWidth="1"/>
    <col min="7" max="7" width="11.140625" style="2" customWidth="1"/>
    <col min="8" max="8" width="8.85546875" style="2" customWidth="1"/>
    <col min="9" max="9" width="9.42578125" style="2" customWidth="1"/>
    <col min="10" max="10" width="9.85546875" style="2" customWidth="1"/>
    <col min="11" max="11" width="9.140625" style="2" customWidth="1"/>
    <col min="12" max="13" width="10" style="2" customWidth="1"/>
    <col min="14" max="16384" width="18.7109375" style="2"/>
  </cols>
  <sheetData>
    <row r="1" spans="1:16" s="1" customFormat="1" ht="36" customHeight="1" x14ac:dyDescent="0.3">
      <c r="A1" s="61" t="s">
        <v>16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6" ht="19.5" customHeight="1" x14ac:dyDescent="0.25">
      <c r="A2" s="71" t="s">
        <v>8</v>
      </c>
      <c r="B2" s="76" t="s">
        <v>1</v>
      </c>
      <c r="C2" s="66" t="s">
        <v>20</v>
      </c>
      <c r="D2" s="67"/>
      <c r="E2" s="67"/>
      <c r="F2" s="67"/>
      <c r="G2" s="67"/>
      <c r="H2" s="73" t="s">
        <v>26</v>
      </c>
      <c r="I2" s="74"/>
      <c r="J2" s="74"/>
      <c r="K2" s="74"/>
      <c r="L2" s="74"/>
      <c r="M2" s="74"/>
    </row>
    <row r="3" spans="1:16" ht="25.5" customHeight="1" x14ac:dyDescent="0.25">
      <c r="A3" s="72"/>
      <c r="B3" s="55"/>
      <c r="C3" s="51" t="s">
        <v>17</v>
      </c>
      <c r="D3" s="17" t="s">
        <v>11</v>
      </c>
      <c r="E3" s="17" t="s">
        <v>12</v>
      </c>
      <c r="F3" s="17" t="s">
        <v>0</v>
      </c>
      <c r="G3" s="17" t="s">
        <v>13</v>
      </c>
      <c r="H3" s="69" t="s">
        <v>17</v>
      </c>
      <c r="I3" s="69"/>
      <c r="J3" s="70"/>
      <c r="K3" s="68" t="s">
        <v>13</v>
      </c>
      <c r="L3" s="69"/>
      <c r="M3" s="70"/>
    </row>
    <row r="4" spans="1:16" s="3" customFormat="1" ht="138" customHeight="1" x14ac:dyDescent="0.2">
      <c r="A4" s="72"/>
      <c r="B4" s="56"/>
      <c r="C4" s="18" t="s">
        <v>21</v>
      </c>
      <c r="D4" s="18" t="s">
        <v>21</v>
      </c>
      <c r="E4" s="18" t="s">
        <v>21</v>
      </c>
      <c r="F4" s="18" t="s">
        <v>21</v>
      </c>
      <c r="G4" s="18" t="s">
        <v>21</v>
      </c>
      <c r="H4" s="39" t="s">
        <v>22</v>
      </c>
      <c r="I4" s="39" t="s">
        <v>24</v>
      </c>
      <c r="J4" s="44" t="s">
        <v>27</v>
      </c>
      <c r="K4" s="39" t="s">
        <v>23</v>
      </c>
      <c r="L4" s="39" t="s">
        <v>25</v>
      </c>
      <c r="M4" s="44" t="s">
        <v>28</v>
      </c>
      <c r="N4" s="49"/>
      <c r="O4" s="49"/>
    </row>
    <row r="5" spans="1:16" s="4" customFormat="1" ht="10.5" customHeight="1" x14ac:dyDescent="0.2">
      <c r="A5" s="19"/>
      <c r="B5" s="7"/>
      <c r="C5" s="7">
        <v>1</v>
      </c>
      <c r="D5" s="7">
        <v>2</v>
      </c>
      <c r="E5" s="7">
        <v>3</v>
      </c>
      <c r="F5" s="7">
        <v>4</v>
      </c>
      <c r="G5" s="7">
        <v>5</v>
      </c>
      <c r="H5" s="45">
        <v>6</v>
      </c>
      <c r="I5" s="45">
        <v>7</v>
      </c>
      <c r="J5" s="45">
        <v>8</v>
      </c>
      <c r="K5" s="45">
        <v>9</v>
      </c>
      <c r="L5" s="45">
        <v>10</v>
      </c>
      <c r="M5" s="46">
        <v>11</v>
      </c>
      <c r="N5" s="50"/>
      <c r="O5" s="50"/>
    </row>
    <row r="6" spans="1:16" s="4" customFormat="1" ht="30" customHeight="1" x14ac:dyDescent="0.2">
      <c r="A6" s="60" t="s">
        <v>10</v>
      </c>
      <c r="B6" s="9" t="s">
        <v>14</v>
      </c>
      <c r="C6" s="54">
        <v>10370</v>
      </c>
      <c r="D6" s="54">
        <v>0</v>
      </c>
      <c r="E6" s="54">
        <v>0</v>
      </c>
      <c r="F6" s="54">
        <v>0</v>
      </c>
      <c r="G6" s="57">
        <v>27376</v>
      </c>
      <c r="H6" s="63">
        <f>C6</f>
        <v>10370</v>
      </c>
      <c r="I6" s="63">
        <v>0</v>
      </c>
      <c r="J6" s="63">
        <f>H6+H10-I6</f>
        <v>10370</v>
      </c>
      <c r="K6" s="53">
        <v>27376</v>
      </c>
      <c r="L6" s="53">
        <v>0</v>
      </c>
      <c r="M6" s="52">
        <f>K6-L6</f>
        <v>27376</v>
      </c>
      <c r="N6" s="50"/>
      <c r="O6" s="50"/>
    </row>
    <row r="7" spans="1:16" s="4" customFormat="1" ht="30" customHeight="1" x14ac:dyDescent="0.2">
      <c r="A7" s="60"/>
      <c r="B7" s="9" t="s">
        <v>18</v>
      </c>
      <c r="C7" s="77"/>
      <c r="D7" s="55"/>
      <c r="E7" s="55"/>
      <c r="F7" s="55"/>
      <c r="G7" s="58"/>
      <c r="H7" s="64"/>
      <c r="I7" s="64"/>
      <c r="J7" s="64"/>
      <c r="K7" s="53"/>
      <c r="L7" s="53"/>
      <c r="M7" s="52"/>
      <c r="N7" s="50"/>
      <c r="O7" s="50"/>
    </row>
    <row r="8" spans="1:16" ht="30" customHeight="1" x14ac:dyDescent="0.25">
      <c r="A8" s="60"/>
      <c r="B8" s="9" t="s">
        <v>2</v>
      </c>
      <c r="C8" s="77"/>
      <c r="D8" s="55"/>
      <c r="E8" s="55"/>
      <c r="F8" s="55"/>
      <c r="G8" s="58"/>
      <c r="H8" s="64"/>
      <c r="I8" s="64"/>
      <c r="J8" s="64"/>
      <c r="K8" s="53"/>
      <c r="L8" s="53"/>
      <c r="M8" s="52"/>
      <c r="N8" s="8"/>
      <c r="O8" s="10"/>
      <c r="P8" s="10"/>
    </row>
    <row r="9" spans="1:16" ht="30" customHeight="1" x14ac:dyDescent="0.25">
      <c r="A9" s="60" t="s">
        <v>9</v>
      </c>
      <c r="B9" s="9" t="s">
        <v>14</v>
      </c>
      <c r="C9" s="55"/>
      <c r="D9" s="55"/>
      <c r="E9" s="55"/>
      <c r="F9" s="55"/>
      <c r="G9" s="58"/>
      <c r="H9" s="64"/>
      <c r="I9" s="64"/>
      <c r="J9" s="64"/>
      <c r="K9" s="53">
        <v>0</v>
      </c>
      <c r="L9" s="53">
        <v>0</v>
      </c>
      <c r="M9" s="53">
        <v>0</v>
      </c>
      <c r="N9" s="8"/>
    </row>
    <row r="10" spans="1:16" ht="30" customHeight="1" x14ac:dyDescent="0.25">
      <c r="A10" s="60"/>
      <c r="B10" s="9" t="s">
        <v>18</v>
      </c>
      <c r="C10" s="55"/>
      <c r="D10" s="55"/>
      <c r="E10" s="55"/>
      <c r="F10" s="55"/>
      <c r="G10" s="58"/>
      <c r="H10" s="64"/>
      <c r="I10" s="64"/>
      <c r="J10" s="64"/>
      <c r="K10" s="53"/>
      <c r="L10" s="53"/>
      <c r="M10" s="53"/>
    </row>
    <row r="11" spans="1:16" ht="30" customHeight="1" x14ac:dyDescent="0.25">
      <c r="A11" s="60"/>
      <c r="B11" s="9" t="s">
        <v>2</v>
      </c>
      <c r="C11" s="55"/>
      <c r="D11" s="55"/>
      <c r="E11" s="55"/>
      <c r="F11" s="55"/>
      <c r="G11" s="58"/>
      <c r="H11" s="64"/>
      <c r="I11" s="64"/>
      <c r="J11" s="64"/>
      <c r="K11" s="53"/>
      <c r="L11" s="53"/>
      <c r="M11" s="53"/>
      <c r="N11" s="8"/>
      <c r="O11" s="10"/>
      <c r="P11" s="10"/>
    </row>
    <row r="12" spans="1:16" ht="30" customHeight="1" x14ac:dyDescent="0.25">
      <c r="A12" s="60" t="s">
        <v>3</v>
      </c>
      <c r="B12" s="9" t="s">
        <v>14</v>
      </c>
      <c r="C12" s="55"/>
      <c r="D12" s="55"/>
      <c r="E12" s="55"/>
      <c r="F12" s="55"/>
      <c r="G12" s="58"/>
      <c r="H12" s="64"/>
      <c r="I12" s="64"/>
      <c r="J12" s="64"/>
      <c r="K12" s="75">
        <v>0</v>
      </c>
      <c r="L12" s="53">
        <v>0</v>
      </c>
      <c r="M12" s="53">
        <v>0</v>
      </c>
    </row>
    <row r="13" spans="1:16" ht="30" customHeight="1" x14ac:dyDescent="0.25">
      <c r="A13" s="60"/>
      <c r="B13" s="9" t="s">
        <v>18</v>
      </c>
      <c r="C13" s="56"/>
      <c r="D13" s="56"/>
      <c r="E13" s="56"/>
      <c r="F13" s="56"/>
      <c r="G13" s="59"/>
      <c r="H13" s="65"/>
      <c r="I13" s="65"/>
      <c r="J13" s="65"/>
      <c r="K13" s="75"/>
      <c r="L13" s="53"/>
      <c r="M13" s="53"/>
    </row>
    <row r="14" spans="1:16" s="5" customFormat="1" ht="50.25" customHeight="1" x14ac:dyDescent="0.2">
      <c r="A14" s="11" t="s">
        <v>4</v>
      </c>
      <c r="B14" s="47"/>
      <c r="C14" s="12">
        <f>SUM(C6:C13)</f>
        <v>10370</v>
      </c>
      <c r="D14" s="12">
        <f>SUM(D6:D13)</f>
        <v>0</v>
      </c>
      <c r="E14" s="12">
        <f t="shared" ref="E14:G14" si="0">SUM(E6:E13)</f>
        <v>0</v>
      </c>
      <c r="F14" s="12">
        <f t="shared" si="0"/>
        <v>0</v>
      </c>
      <c r="G14" s="12">
        <f t="shared" si="0"/>
        <v>27376</v>
      </c>
      <c r="H14" s="43">
        <f>SUM(H6:H13)</f>
        <v>10370</v>
      </c>
      <c r="I14" s="43">
        <f>SUM(I6:I13)</f>
        <v>0</v>
      </c>
      <c r="J14" s="32">
        <f t="shared" ref="J14" si="1">SUM(J6:J13)</f>
        <v>10370</v>
      </c>
      <c r="K14" s="43">
        <f>SUM(K6:K13)</f>
        <v>27376</v>
      </c>
      <c r="L14" s="43">
        <f>SUM(L6:L13)</f>
        <v>0</v>
      </c>
      <c r="M14" s="32">
        <f>SUM(M6)</f>
        <v>27376</v>
      </c>
    </row>
    <row r="15" spans="1:16" s="6" customFormat="1" ht="18.75" customHeight="1" x14ac:dyDescent="0.2">
      <c r="A15" s="13" t="s">
        <v>5</v>
      </c>
      <c r="B15" s="16"/>
      <c r="C15" s="23"/>
      <c r="D15" s="20"/>
      <c r="E15" s="20"/>
      <c r="F15" s="20"/>
      <c r="G15" s="20"/>
      <c r="H15" s="20"/>
      <c r="I15" s="20"/>
      <c r="J15" s="14">
        <f>J14*23.8/100</f>
        <v>2468.06</v>
      </c>
      <c r="K15" s="20"/>
      <c r="L15" s="24"/>
      <c r="M15" s="14">
        <f>M14*23.8/100</f>
        <v>6515.4880000000003</v>
      </c>
    </row>
    <row r="16" spans="1:16" s="6" customFormat="1" ht="18.75" customHeight="1" x14ac:dyDescent="0.3">
      <c r="A16" s="15" t="s">
        <v>6</v>
      </c>
      <c r="B16" s="16"/>
      <c r="C16" s="23"/>
      <c r="D16" s="25"/>
      <c r="E16" s="25"/>
      <c r="F16" s="25"/>
      <c r="G16" s="25"/>
      <c r="H16" s="25"/>
      <c r="I16" s="25"/>
      <c r="J16" s="14">
        <f>J14/100*8.5</f>
        <v>881.45</v>
      </c>
      <c r="K16" s="25"/>
      <c r="L16" s="24"/>
      <c r="M16" s="14">
        <f>M14/100*8.5</f>
        <v>2326.96</v>
      </c>
    </row>
    <row r="17" spans="1:13" s="6" customFormat="1" ht="30.75" customHeight="1" x14ac:dyDescent="0.2">
      <c r="A17" s="13" t="s">
        <v>7</v>
      </c>
      <c r="B17" s="21"/>
      <c r="C17" s="23"/>
      <c r="D17" s="26"/>
      <c r="E17" s="27"/>
      <c r="F17" s="23"/>
      <c r="G17" s="28"/>
      <c r="H17" s="28"/>
      <c r="I17" s="28"/>
      <c r="J17" s="48">
        <f>J15+J16</f>
        <v>3349.51</v>
      </c>
      <c r="K17" s="28"/>
      <c r="L17" s="23"/>
      <c r="M17" s="38">
        <f>M15+M16</f>
        <v>8842.4480000000003</v>
      </c>
    </row>
    <row r="18" spans="1:13" s="6" customFormat="1" ht="39.75" customHeight="1" x14ac:dyDescent="0.3">
      <c r="A18" s="40" t="s">
        <v>15</v>
      </c>
      <c r="B18" s="41"/>
      <c r="C18" s="29"/>
      <c r="D18" s="29"/>
      <c r="E18" s="30"/>
      <c r="F18" s="29"/>
      <c r="G18" s="31"/>
      <c r="H18" s="31"/>
      <c r="I18" s="31"/>
      <c r="J18" s="48">
        <f>J14+J17</f>
        <v>13719.51</v>
      </c>
      <c r="K18" s="31"/>
      <c r="L18" s="29"/>
      <c r="M18" s="38">
        <f>M14+M17</f>
        <v>36218.448000000004</v>
      </c>
    </row>
    <row r="19" spans="1:13" s="22" customFormat="1" ht="20.25" customHeight="1" thickBot="1" x14ac:dyDescent="0.3">
      <c r="A19" s="33" t="s">
        <v>19</v>
      </c>
      <c r="B19" s="33"/>
      <c r="C19" s="34"/>
      <c r="D19" s="35"/>
      <c r="E19" s="36"/>
      <c r="F19" s="35"/>
      <c r="G19" s="37"/>
      <c r="H19" s="37"/>
      <c r="I19" s="37"/>
      <c r="J19" s="37"/>
      <c r="K19" s="37"/>
      <c r="L19" s="37"/>
      <c r="M19" s="42"/>
    </row>
  </sheetData>
  <mergeCells count="27">
    <mergeCell ref="A9:A11"/>
    <mergeCell ref="A12:A13"/>
    <mergeCell ref="A1:M1"/>
    <mergeCell ref="I6:I13"/>
    <mergeCell ref="J6:J13"/>
    <mergeCell ref="C2:G2"/>
    <mergeCell ref="K3:M3"/>
    <mergeCell ref="A2:A4"/>
    <mergeCell ref="A6:A8"/>
    <mergeCell ref="H2:M2"/>
    <mergeCell ref="H3:J3"/>
    <mergeCell ref="K12:K13"/>
    <mergeCell ref="K9:K11"/>
    <mergeCell ref="H6:H13"/>
    <mergeCell ref="B2:B4"/>
    <mergeCell ref="C6:C13"/>
    <mergeCell ref="D6:D13"/>
    <mergeCell ref="E6:E13"/>
    <mergeCell ref="L6:L8"/>
    <mergeCell ref="K6:K8"/>
    <mergeCell ref="F6:F13"/>
    <mergeCell ref="G6:G13"/>
    <mergeCell ref="M6:M8"/>
    <mergeCell ref="L9:L11"/>
    <mergeCell ref="L12:L13"/>
    <mergeCell ref="M9:M11"/>
    <mergeCell ref="M12:M13"/>
  </mergeCells>
  <printOptions horizontalCentered="1"/>
  <pageMargins left="3.937007874015748E-2" right="3.937007874015748E-2" top="0.19685039370078741" bottom="0.15748031496062992" header="0.31496062992125984" footer="0.31496062992125984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dirigenza medica e veterinaria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Bigelli</dc:creator>
  <cp:lastModifiedBy>Diego Carbonari</cp:lastModifiedBy>
  <cp:lastPrinted>2025-09-02T14:43:11Z</cp:lastPrinted>
  <dcterms:created xsi:type="dcterms:W3CDTF">2022-11-21T13:44:58Z</dcterms:created>
  <dcterms:modified xsi:type="dcterms:W3CDTF">2025-09-05T14:05:07Z</dcterms:modified>
</cp:coreProperties>
</file>