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V2\Z04\PDC\STORICOUTENTI\TINTI\DAT\SLA E MALATTIE RARE ANNO 2023\report per trasparenza\"/>
    </mc:Choice>
  </mc:AlternateContent>
  <bookViews>
    <workbookView xWindow="0" yWindow="0" windowWidth="16380" windowHeight="8190" tabRatio="500"/>
  </bookViews>
  <sheets>
    <sheet name="ASUR RENDICONTAZIONE 2022" sheetId="3" r:id="rId1"/>
    <sheet name="AVENTI DIRITTO 2022" sheetId="10" r:id="rId2"/>
    <sheet name="AV1 Minori" sheetId="15" r:id="rId3"/>
    <sheet name="AV2 Minori" sheetId="11" r:id="rId4"/>
    <sheet name="AV3 Minori" sheetId="12" r:id="rId5"/>
    <sheet name="AV4 Minori" sheetId="13" r:id="rId6"/>
    <sheet name="AV5 Minori" sheetId="14" r:id="rId7"/>
  </sheets>
  <externalReferences>
    <externalReference r:id="rId8"/>
  </externalReferences>
  <definedNames>
    <definedName name="_xlnm.Print_Area" localSheetId="2">'AV1 Minori'!$A$2:$K$15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3" l="1"/>
  <c r="F10" i="3" l="1"/>
  <c r="F7" i="10" l="1"/>
  <c r="G4" i="10" l="1"/>
  <c r="G6" i="10"/>
  <c r="G5" i="10"/>
  <c r="G2" i="10"/>
  <c r="G3" i="10"/>
  <c r="G17" i="14" l="1"/>
  <c r="N12" i="14"/>
  <c r="O11" i="14"/>
  <c r="O10" i="14"/>
  <c r="O9" i="14"/>
  <c r="O8" i="14"/>
  <c r="M8" i="14"/>
  <c r="M12" i="14" s="1"/>
  <c r="L8" i="14"/>
  <c r="L12" i="14" s="1"/>
  <c r="K8" i="14"/>
  <c r="K12" i="14" s="1"/>
  <c r="J8" i="14"/>
  <c r="J12" i="14" s="1"/>
  <c r="I8" i="14"/>
  <c r="I12" i="14" s="1"/>
  <c r="H8" i="14"/>
  <c r="H12" i="14" s="1"/>
  <c r="G8" i="14"/>
  <c r="G12" i="14" s="1"/>
  <c r="F8" i="14"/>
  <c r="F12" i="14" s="1"/>
  <c r="E8" i="14"/>
  <c r="E12" i="14" s="1"/>
  <c r="D8" i="14"/>
  <c r="D12" i="14" s="1"/>
  <c r="C8" i="14"/>
  <c r="C12" i="14" s="1"/>
  <c r="B8" i="14"/>
  <c r="B12" i="14" s="1"/>
  <c r="O7" i="14"/>
  <c r="O12" i="14" s="1"/>
  <c r="B4" i="14" s="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19" i="13" s="1"/>
  <c r="B4" i="13" s="1"/>
  <c r="N12" i="12" l="1"/>
  <c r="M12" i="12"/>
  <c r="L12" i="12"/>
  <c r="K12" i="12"/>
  <c r="J12" i="12"/>
  <c r="I12" i="12"/>
  <c r="H12" i="12"/>
  <c r="G12" i="12"/>
  <c r="F12" i="12"/>
  <c r="E12" i="12"/>
  <c r="D12" i="12"/>
  <c r="C12" i="12"/>
  <c r="B12" i="12"/>
  <c r="O9" i="12"/>
  <c r="O8" i="12"/>
  <c r="O7" i="12"/>
  <c r="O12" i="12" s="1"/>
  <c r="N12" i="11" l="1"/>
  <c r="M12" i="11"/>
  <c r="L12" i="11"/>
  <c r="K12" i="11"/>
  <c r="J12" i="11"/>
  <c r="I12" i="11"/>
  <c r="H12" i="11"/>
  <c r="G12" i="11"/>
  <c r="F12" i="11"/>
  <c r="E12" i="11"/>
  <c r="D12" i="11"/>
  <c r="C12" i="11"/>
  <c r="B12" i="11"/>
  <c r="O10" i="11"/>
  <c r="O9" i="11"/>
  <c r="O8" i="11"/>
  <c r="O7" i="11"/>
  <c r="O12" i="11" s="1"/>
  <c r="B4" i="11" s="1"/>
  <c r="N12" i="15" l="1"/>
  <c r="M12" i="15"/>
  <c r="L12" i="15"/>
  <c r="K12" i="15"/>
  <c r="J12" i="15"/>
  <c r="I12" i="15"/>
  <c r="H12" i="15"/>
  <c r="G12" i="15"/>
  <c r="F12" i="15"/>
  <c r="E12" i="15"/>
  <c r="D12" i="15"/>
  <c r="C12" i="15"/>
  <c r="B12" i="15"/>
  <c r="O11" i="15"/>
  <c r="O10" i="15"/>
  <c r="O9" i="15"/>
  <c r="O8" i="15"/>
  <c r="O7" i="15"/>
  <c r="O12" i="15" s="1"/>
  <c r="B4" i="15" s="1"/>
</calcChain>
</file>

<file path=xl/connections.xml><?xml version="1.0" encoding="utf-8"?>
<connections xmlns="http://schemas.openxmlformats.org/spreadsheetml/2006/main">
  <connection id="1" sourceFile="C:\Users\nazzareno.firmani\Documents\SLA 2019\SLA RENDICONATZIONE I e II quadr\AV 2 Rendicontazione SLA I° E II° Quadrimestre 2019.xlsx" keepAlive="1" name="AV 2 Rendicontazione SLA I° E II° Quadrimestre 2019" type="5" refreshedVersion="0" new="1" background="1" saveData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  <connection id="2" sourceFile="C:\Users\nazzareno.firmani\Documents\SLA 2019\SLA RENDICONATZIONE I e II quadr\AV 2 Rendicontazione SLA I° E II° Quadrimestre 2019.xlsx" odcFile="C:\Users\nazzareno.firmani\Documents\Origini dati utente\AV 2 Rendicontazione SLA I° E II° Quadrimestre 2019 AV$.odc" keepAlive="1" name="AV 2 Rendicontazione SLA I° E II° Quadrimestre 2019 AV$" type="5" refreshedVersion="0" new="1" background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</connections>
</file>

<file path=xl/sharedStrings.xml><?xml version="1.0" encoding="utf-8"?>
<sst xmlns="http://schemas.openxmlformats.org/spreadsheetml/2006/main" count="139" uniqueCount="56">
  <si>
    <t>DISTRETTO</t>
  </si>
  <si>
    <t>N. PAZIENTI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</si>
  <si>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</si>
  <si>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</si>
  <si>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</si>
  <si>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</si>
  <si>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</si>
  <si>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</si>
  <si>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</si>
  <si>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</si>
  <si>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Totale</t>
  </si>
  <si>
    <t xml:space="preserve">TOTALE </t>
  </si>
  <si>
    <t>NUMERO COMPLESSIVO DEI PAZIENTI AMMESSI AI CONTRIBUTI</t>
  </si>
  <si>
    <t>NUMERO DI UTENTI AMMESSI AL CONTRIBUTO</t>
  </si>
  <si>
    <t>Costi sostenuti Area Vasta 1</t>
  </si>
  <si>
    <t>Costi sostenuti Area Vasta 2</t>
  </si>
  <si>
    <t>Costi sostenuti Area Vasta 3</t>
  </si>
  <si>
    <t>Costi sostenuti Area Vasta 4</t>
  </si>
  <si>
    <t>Costi sostenuti Area Vasta 5</t>
  </si>
  <si>
    <t>AV2</t>
  </si>
  <si>
    <t>AV1</t>
  </si>
  <si>
    <t>AV3</t>
  </si>
  <si>
    <t>AV4</t>
  </si>
  <si>
    <t>AV5</t>
  </si>
  <si>
    <t>ASUR</t>
  </si>
  <si>
    <t>SETTEMBRE</t>
  </si>
  <si>
    <t>OTTOBRE</t>
  </si>
  <si>
    <t>NOVEMBRE</t>
  </si>
  <si>
    <t>DICEMBRE</t>
  </si>
  <si>
    <t xml:space="preserve">Totale Contributi erogati dalle AA.VV. </t>
  </si>
  <si>
    <t xml:space="preserve">Totale contributo residuo </t>
  </si>
  <si>
    <t>numero complessivo dei pazienti ammessi ai contributi</t>
  </si>
  <si>
    <t>Distretto di Macerata</t>
  </si>
  <si>
    <t>Distretto di Camerino</t>
  </si>
  <si>
    <t>Pesaro</t>
  </si>
  <si>
    <t>Urbino</t>
  </si>
  <si>
    <t>Fano</t>
  </si>
  <si>
    <t>Fondo per malattie rare - Minori</t>
  </si>
  <si>
    <t>RENDICONTAZIONE ANNO 2022</t>
  </si>
  <si>
    <t>DGRM n. 39/2022   - Riconoscimento e valorizzazione del lavoro di cura del familiare-caregiver che assiste un familiare di età compresa tra 0-25 anni affetto da una malattia rara di cui all’Allegato 7 del D.P.C.M. 12 gennaio 2017, e che necessita di ventilazione e/o nutrizione artificiale</t>
  </si>
  <si>
    <t>Distretto di Senigallia</t>
  </si>
  <si>
    <t>Distretto di Jesi</t>
  </si>
  <si>
    <t>Distretto di Ancona</t>
  </si>
  <si>
    <t>Distretto di Fabriano</t>
  </si>
  <si>
    <t xml:space="preserve">RENDICONTAZIONE ANNO 2022 </t>
  </si>
  <si>
    <t>Distretto di Civitanova Marche</t>
  </si>
  <si>
    <t>DGRM n. 39/2022 - Riconoscimento e valorizzazione del lavoro di cura del familiare-caregiver che assiste un familiare di età compresa tra 0-25 anni affetto da una malattia rara di cui all’Allegato 7 del D.P.C.M. 12 gennaio 2017, e che necessita di ventilazione e/o nutrizione artificiale. Modalità per la presentazione della domanda per l’anno 2022D.G.R.M. N.40/2022 - Det. 164/ASURDG del 07/03/2022</t>
  </si>
  <si>
    <t xml:space="preserve">Distretto </t>
  </si>
  <si>
    <t>AV 4</t>
  </si>
  <si>
    <t xml:space="preserve"> </t>
  </si>
  <si>
    <t>Distretto AP</t>
  </si>
  <si>
    <t>Distretto SBT</t>
  </si>
  <si>
    <t>Totali</t>
  </si>
  <si>
    <t>numero di utenti ammessi al contributo</t>
  </si>
  <si>
    <t>AV 1</t>
  </si>
  <si>
    <t>UTENTI IN CARICO ANNO 2022 - MALATTIE RARE - MINORI VENTILAZIONE 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</si>
</sst>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14" x14ac:knownFonts="1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b/>
      <sz val="10"/>
      <name val="Times New Roman"/>
      <family val="1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 style="medium">
        <color rgb="FF666699"/>
      </top>
      <bottom/>
      <diagonal/>
    </border>
    <border>
      <left/>
      <right/>
      <top style="medium">
        <color rgb="FF666699"/>
      </top>
      <bottom/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 style="medium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/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/>
      <top/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/>
      <bottom style="medium">
        <color rgb="FF666699"/>
      </bottom>
      <diagonal/>
    </border>
  </borders>
  <cellStyleXfs count="4">
    <xf numFmtId="0" fontId="0" fillId="0" borderId="0"/>
    <xf numFmtId="165" fontId="2" fillId="0" borderId="0" applyBorder="0" applyProtection="0"/>
    <xf numFmtId="165" fontId="2" fillId="0" borderId="0" applyBorder="0" applyProtection="0"/>
    <xf numFmtId="0" fontId="3" fillId="0" borderId="0"/>
  </cellStyleXfs>
  <cellXfs count="79">
    <xf numFmtId="0" fontId="0" fillId="0" borderId="0" xfId="0"/>
    <xf numFmtId="0" fontId="1" fillId="0" borderId="0" xfId="0" applyFont="1" applyBorder="1"/>
    <xf numFmtId="0" fontId="0" fillId="0" borderId="0" xfId="0" applyBorder="1"/>
    <xf numFmtId="4" fontId="0" fillId="0" borderId="0" xfId="0" applyNumberFormat="1"/>
    <xf numFmtId="0" fontId="0" fillId="4" borderId="0" xfId="0" applyFill="1"/>
    <xf numFmtId="0" fontId="8" fillId="4" borderId="11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4" fontId="8" fillId="4" borderId="7" xfId="0" applyNumberFormat="1" applyFont="1" applyFill="1" applyBorder="1"/>
    <xf numFmtId="0" fontId="8" fillId="4" borderId="0" xfId="0" applyFont="1" applyFill="1" applyBorder="1"/>
    <xf numFmtId="0" fontId="8" fillId="4" borderId="17" xfId="0" applyFont="1" applyFill="1" applyBorder="1"/>
    <xf numFmtId="0" fontId="6" fillId="0" borderId="0" xfId="0" applyFont="1"/>
    <xf numFmtId="0" fontId="6" fillId="0" borderId="0" xfId="0" applyFont="1" applyBorder="1"/>
    <xf numFmtId="0" fontId="5" fillId="4" borderId="16" xfId="0" applyFont="1" applyFill="1" applyBorder="1"/>
    <xf numFmtId="3" fontId="6" fillId="3" borderId="2" xfId="0" applyNumberFormat="1" applyFont="1" applyFill="1" applyBorder="1"/>
    <xf numFmtId="3" fontId="5" fillId="3" borderId="2" xfId="0" applyNumberFormat="1" applyFont="1" applyFill="1" applyBorder="1"/>
    <xf numFmtId="0" fontId="8" fillId="4" borderId="20" xfId="0" applyFont="1" applyFill="1" applyBorder="1"/>
    <xf numFmtId="3" fontId="2" fillId="0" borderId="2" xfId="0" applyNumberFormat="1" applyFont="1" applyBorder="1"/>
    <xf numFmtId="4" fontId="2" fillId="0" borderId="2" xfId="1" applyNumberFormat="1" applyBorder="1" applyAlignment="1" applyProtection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1" xfId="0" applyFont="1" applyBorder="1"/>
    <xf numFmtId="0" fontId="0" fillId="0" borderId="24" xfId="0" applyFont="1" applyBorder="1"/>
    <xf numFmtId="0" fontId="10" fillId="0" borderId="25" xfId="0" applyFont="1" applyBorder="1"/>
    <xf numFmtId="0" fontId="11" fillId="0" borderId="2" xfId="0" applyFont="1" applyBorder="1"/>
    <xf numFmtId="4" fontId="1" fillId="0" borderId="2" xfId="2" applyNumberFormat="1" applyFont="1" applyBorder="1" applyAlignment="1" applyProtection="1"/>
    <xf numFmtId="0" fontId="11" fillId="0" borderId="0" xfId="0" applyFont="1" applyBorder="1"/>
    <xf numFmtId="0" fontId="11" fillId="0" borderId="26" xfId="0" applyFont="1" applyBorder="1"/>
    <xf numFmtId="3" fontId="2" fillId="0" borderId="16" xfId="0" applyNumberFormat="1" applyFont="1" applyBorder="1"/>
    <xf numFmtId="0" fontId="0" fillId="0" borderId="27" xfId="0" applyFont="1" applyBorder="1"/>
    <xf numFmtId="3" fontId="2" fillId="0" borderId="28" xfId="0" applyNumberFormat="1" applyFont="1" applyBorder="1"/>
    <xf numFmtId="4" fontId="0" fillId="0" borderId="29" xfId="2" applyNumberFormat="1" applyFont="1" applyBorder="1" applyAlignment="1" applyProtection="1"/>
    <xf numFmtId="4" fontId="0" fillId="0" borderId="30" xfId="2" applyNumberFormat="1" applyFont="1" applyBorder="1" applyAlignment="1" applyProtection="1"/>
    <xf numFmtId="4" fontId="1" fillId="0" borderId="31" xfId="2" applyNumberFormat="1" applyFont="1" applyBorder="1" applyAlignment="1" applyProtection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3" fontId="0" fillId="2" borderId="1" xfId="0" applyNumberForma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0" xfId="0" applyFont="1" applyBorder="1" applyAlignment="1"/>
    <xf numFmtId="0" fontId="10" fillId="0" borderId="2" xfId="0" applyFont="1" applyBorder="1"/>
    <xf numFmtId="0" fontId="0" fillId="0" borderId="2" xfId="0" applyFont="1" applyBorder="1"/>
    <xf numFmtId="4" fontId="0" fillId="0" borderId="2" xfId="2" applyNumberFormat="1" applyFont="1" applyBorder="1" applyAlignment="1" applyProtection="1"/>
    <xf numFmtId="4" fontId="2" fillId="0" borderId="2" xfId="1" applyNumberFormat="1" applyFill="1" applyBorder="1" applyAlignment="1" applyProtection="1"/>
    <xf numFmtId="0" fontId="11" fillId="0" borderId="2" xfId="0" applyFont="1" applyFill="1" applyBorder="1"/>
    <xf numFmtId="0" fontId="0" fillId="0" borderId="24" xfId="0" applyFont="1" applyFill="1" applyBorder="1"/>
    <xf numFmtId="4" fontId="0" fillId="0" borderId="30" xfId="2" applyNumberFormat="1" applyFont="1" applyFill="1" applyBorder="1" applyAlignment="1" applyProtection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3" fontId="0" fillId="0" borderId="1" xfId="0" applyNumberFormat="1" applyFill="1" applyBorder="1"/>
    <xf numFmtId="4" fontId="6" fillId="3" borderId="2" xfId="0" applyNumberFormat="1" applyFont="1" applyFill="1" applyBorder="1"/>
    <xf numFmtId="0" fontId="13" fillId="4" borderId="15" xfId="0" applyFont="1" applyFill="1" applyBorder="1"/>
    <xf numFmtId="0" fontId="13" fillId="4" borderId="13" xfId="0" applyFont="1" applyFill="1" applyBorder="1"/>
    <xf numFmtId="0" fontId="13" fillId="4" borderId="14" xfId="0" applyFont="1" applyFill="1" applyBorder="1"/>
    <xf numFmtId="4" fontId="13" fillId="4" borderId="7" xfId="0" applyNumberFormat="1" applyFont="1" applyFill="1" applyBorder="1"/>
    <xf numFmtId="0" fontId="13" fillId="4" borderId="11" xfId="0" applyFont="1" applyFill="1" applyBorder="1"/>
    <xf numFmtId="0" fontId="13" fillId="4" borderId="6" xfId="0" applyFont="1" applyFill="1" applyBorder="1"/>
    <xf numFmtId="0" fontId="13" fillId="4" borderId="7" xfId="0" applyFont="1" applyFill="1" applyBorder="1"/>
    <xf numFmtId="49" fontId="13" fillId="4" borderId="12" xfId="0" applyNumberFormat="1" applyFont="1" applyFill="1" applyBorder="1" applyAlignment="1">
      <alignment horizontal="left" wrapText="1"/>
    </xf>
    <xf numFmtId="49" fontId="13" fillId="4" borderId="18" xfId="0" applyNumberFormat="1" applyFont="1" applyFill="1" applyBorder="1" applyAlignment="1">
      <alignment horizontal="left" wrapText="1"/>
    </xf>
    <xf numFmtId="49" fontId="13" fillId="4" borderId="19" xfId="0" applyNumberFormat="1" applyFont="1" applyFill="1" applyBorder="1" applyAlignment="1">
      <alignment horizontal="left" wrapText="1"/>
    </xf>
    <xf numFmtId="49" fontId="13" fillId="4" borderId="15" xfId="0" applyNumberFormat="1" applyFont="1" applyFill="1" applyBorder="1" applyAlignment="1">
      <alignment horizontal="left" wrapText="1"/>
    </xf>
    <xf numFmtId="49" fontId="13" fillId="4" borderId="13" xfId="0" applyNumberFormat="1" applyFont="1" applyFill="1" applyBorder="1" applyAlignment="1">
      <alignment horizontal="left" wrapText="1"/>
    </xf>
    <xf numFmtId="49" fontId="13" fillId="4" borderId="14" xfId="0" applyNumberFormat="1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</cellXfs>
  <cellStyles count="4">
    <cellStyle name="Normale" xfId="0" builtinId="0"/>
    <cellStyle name="Normale 2" xfId="3"/>
    <cellStyle name="Testo descrittivo" xfId="2" builtinId="53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ac782bad9ff0237/Desktop/SLA%20Minori%20Rendicontazione%202022/AV5/SBT/Rendicontazione%20malattia%20rara%20S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"/>
    </sheetNames>
    <sheetDataSet>
      <sheetData sheetId="0" refreshError="1">
        <row r="8">
          <cell r="B8">
            <v>10</v>
          </cell>
          <cell r="C8">
            <v>7000</v>
          </cell>
          <cell r="D8">
            <v>7000</v>
          </cell>
          <cell r="E8">
            <v>7000</v>
          </cell>
          <cell r="F8">
            <v>8000</v>
          </cell>
          <cell r="G8">
            <v>8000</v>
          </cell>
          <cell r="H8">
            <v>9000</v>
          </cell>
          <cell r="I8">
            <v>9000</v>
          </cell>
          <cell r="J8">
            <v>9000</v>
          </cell>
          <cell r="K8">
            <v>9000</v>
          </cell>
          <cell r="L8">
            <v>9000</v>
          </cell>
          <cell r="M8">
            <v>10000</v>
          </cell>
          <cell r="O8">
            <v>92000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26" sqref="C26"/>
    </sheetView>
  </sheetViews>
  <sheetFormatPr defaultRowHeight="12.75" x14ac:dyDescent="0.2"/>
  <cols>
    <col min="4" max="4" width="25.5703125" customWidth="1"/>
    <col min="5" max="5" width="25.28515625" customWidth="1"/>
    <col min="6" max="6" width="37.140625" customWidth="1"/>
    <col min="7" max="7" width="15.28515625" customWidth="1"/>
    <col min="9" max="9" width="10.140625" bestFit="1" customWidth="1"/>
  </cols>
  <sheetData>
    <row r="1" spans="1:10" ht="12.75" customHeight="1" x14ac:dyDescent="0.2">
      <c r="A1" s="65" t="s">
        <v>39</v>
      </c>
      <c r="B1" s="66"/>
      <c r="C1" s="66"/>
      <c r="D1" s="66"/>
      <c r="E1" s="66"/>
      <c r="F1" s="67"/>
      <c r="J1" s="4"/>
    </row>
    <row r="2" spans="1:10" ht="34.5" customHeight="1" x14ac:dyDescent="0.2">
      <c r="A2" s="68"/>
      <c r="B2" s="69"/>
      <c r="C2" s="69"/>
      <c r="D2" s="69"/>
      <c r="E2" s="69"/>
      <c r="F2" s="70"/>
      <c r="J2" s="4"/>
    </row>
    <row r="3" spans="1:10" ht="15.75" x14ac:dyDescent="0.25">
      <c r="A3" s="5" t="s">
        <v>37</v>
      </c>
      <c r="B3" s="6"/>
      <c r="C3" s="6"/>
      <c r="D3" s="6"/>
      <c r="E3" s="7"/>
      <c r="F3" s="8">
        <v>700000</v>
      </c>
      <c r="J3" s="4"/>
    </row>
    <row r="4" spans="1:10" ht="15.75" x14ac:dyDescent="0.25">
      <c r="A4" s="16" t="s">
        <v>14</v>
      </c>
      <c r="B4" s="9"/>
      <c r="C4" s="9"/>
      <c r="D4" s="9"/>
      <c r="E4" s="10"/>
      <c r="F4" s="8">
        <v>100366</v>
      </c>
      <c r="J4" s="4"/>
    </row>
    <row r="5" spans="1:10" ht="15.75" x14ac:dyDescent="0.25">
      <c r="A5" s="5" t="s">
        <v>15</v>
      </c>
      <c r="B5" s="6"/>
      <c r="C5" s="6"/>
      <c r="D5" s="6"/>
      <c r="E5" s="7"/>
      <c r="F5" s="8">
        <v>229993.12506912442</v>
      </c>
      <c r="J5" s="4"/>
    </row>
    <row r="6" spans="1:10" ht="15.75" x14ac:dyDescent="0.25">
      <c r="A6" s="5" t="s">
        <v>16</v>
      </c>
      <c r="B6" s="6"/>
      <c r="C6" s="6"/>
      <c r="D6" s="6"/>
      <c r="E6" s="7"/>
      <c r="F6" s="8">
        <v>153000</v>
      </c>
      <c r="I6" s="3"/>
      <c r="J6" s="4"/>
    </row>
    <row r="7" spans="1:10" ht="15.75" x14ac:dyDescent="0.25">
      <c r="A7" s="5" t="s">
        <v>17</v>
      </c>
      <c r="B7" s="6"/>
      <c r="C7" s="6"/>
      <c r="D7" s="6"/>
      <c r="E7" s="7"/>
      <c r="F7" s="8">
        <v>40000</v>
      </c>
      <c r="J7" s="4"/>
    </row>
    <row r="8" spans="1:10" ht="15.75" x14ac:dyDescent="0.25">
      <c r="A8" s="5" t="s">
        <v>18</v>
      </c>
      <c r="B8" s="6"/>
      <c r="C8" s="6"/>
      <c r="D8" s="6"/>
      <c r="E8" s="7"/>
      <c r="F8" s="8">
        <v>116000</v>
      </c>
      <c r="J8" s="4"/>
    </row>
    <row r="9" spans="1:10" ht="15.75" x14ac:dyDescent="0.25">
      <c r="A9" s="58" t="s">
        <v>29</v>
      </c>
      <c r="B9" s="59"/>
      <c r="C9" s="59"/>
      <c r="D9" s="59"/>
      <c r="E9" s="60"/>
      <c r="F9" s="61">
        <f>SUM(F4:F8)</f>
        <v>639359.12506912439</v>
      </c>
      <c r="J9" s="4"/>
    </row>
    <row r="10" spans="1:10" ht="15.75" x14ac:dyDescent="0.25">
      <c r="A10" s="62" t="s">
        <v>30</v>
      </c>
      <c r="B10" s="63"/>
      <c r="C10" s="63"/>
      <c r="D10" s="63"/>
      <c r="E10" s="64"/>
      <c r="F10" s="61">
        <f>F3-F9</f>
        <v>60640.874930875609</v>
      </c>
      <c r="J10" s="4"/>
    </row>
    <row r="11" spans="1:10" x14ac:dyDescent="0.2">
      <c r="A11" s="11"/>
      <c r="B11" s="11"/>
      <c r="C11" s="11"/>
      <c r="D11" s="11"/>
      <c r="E11" s="11"/>
      <c r="F11" s="11"/>
      <c r="J11" s="4"/>
    </row>
    <row r="12" spans="1:10" x14ac:dyDescent="0.2">
      <c r="J12" s="4"/>
    </row>
    <row r="13" spans="1:10" x14ac:dyDescent="0.2">
      <c r="J13" s="4"/>
    </row>
  </sheetData>
  <mergeCells count="1">
    <mergeCell ref="A1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D24" sqref="D24"/>
    </sheetView>
  </sheetViews>
  <sheetFormatPr defaultRowHeight="12.75" x14ac:dyDescent="0.2"/>
  <cols>
    <col min="1" max="1" width="6.5703125" customWidth="1"/>
    <col min="4" max="4" width="25.5703125" customWidth="1"/>
    <col min="5" max="5" width="28" customWidth="1"/>
    <col min="6" max="6" width="23" customWidth="1"/>
    <col min="7" max="7" width="14.7109375" customWidth="1"/>
  </cols>
  <sheetData>
    <row r="1" spans="1:7" ht="15" x14ac:dyDescent="0.25">
      <c r="A1" s="73" t="s">
        <v>55</v>
      </c>
      <c r="B1" s="74"/>
      <c r="C1" s="74"/>
      <c r="D1" s="74"/>
      <c r="E1" s="74"/>
      <c r="F1" s="75"/>
      <c r="G1" s="14"/>
    </row>
    <row r="2" spans="1:7" ht="15" x14ac:dyDescent="0.25">
      <c r="A2" s="13" t="s">
        <v>20</v>
      </c>
      <c r="B2" s="71" t="s">
        <v>53</v>
      </c>
      <c r="C2" s="72"/>
      <c r="D2" s="72"/>
      <c r="E2" s="72"/>
      <c r="F2" s="14">
        <v>13</v>
      </c>
      <c r="G2" s="57">
        <f t="shared" ref="G2:G5" si="0">($G$7/$F$7)*F2</f>
        <v>12317.677720334108</v>
      </c>
    </row>
    <row r="3" spans="1:7" ht="15" x14ac:dyDescent="0.25">
      <c r="A3" s="13" t="s">
        <v>19</v>
      </c>
      <c r="B3" s="71" t="s">
        <v>53</v>
      </c>
      <c r="C3" s="72"/>
      <c r="D3" s="72"/>
      <c r="E3" s="72"/>
      <c r="F3" s="14">
        <v>20</v>
      </c>
      <c r="G3" s="57">
        <f t="shared" si="0"/>
        <v>18950.273415898628</v>
      </c>
    </row>
    <row r="4" spans="1:7" ht="15" x14ac:dyDescent="0.25">
      <c r="A4" s="13" t="s">
        <v>21</v>
      </c>
      <c r="B4" s="71" t="s">
        <v>53</v>
      </c>
      <c r="C4" s="72"/>
      <c r="D4" s="72"/>
      <c r="E4" s="72"/>
      <c r="F4" s="14">
        <v>15</v>
      </c>
      <c r="G4" s="57">
        <f t="shared" si="0"/>
        <v>14212.705061923971</v>
      </c>
    </row>
    <row r="5" spans="1:7" ht="15" x14ac:dyDescent="0.25">
      <c r="A5" s="13" t="s">
        <v>22</v>
      </c>
      <c r="B5" s="71" t="s">
        <v>53</v>
      </c>
      <c r="C5" s="72"/>
      <c r="D5" s="72"/>
      <c r="E5" s="72"/>
      <c r="F5" s="14">
        <v>4</v>
      </c>
      <c r="G5" s="57">
        <f t="shared" si="0"/>
        <v>3790.0546831797255</v>
      </c>
    </row>
    <row r="6" spans="1:7" ht="15" x14ac:dyDescent="0.25">
      <c r="A6" s="13" t="s">
        <v>23</v>
      </c>
      <c r="B6" s="71" t="s">
        <v>53</v>
      </c>
      <c r="C6" s="72"/>
      <c r="D6" s="72"/>
      <c r="E6" s="72"/>
      <c r="F6" s="14">
        <v>12</v>
      </c>
      <c r="G6" s="57">
        <f>($G$7/$F$7)*F6</f>
        <v>11370.164049539177</v>
      </c>
    </row>
    <row r="7" spans="1:7" ht="15" x14ac:dyDescent="0.25">
      <c r="A7" s="13" t="s">
        <v>24</v>
      </c>
      <c r="B7" s="71" t="s">
        <v>31</v>
      </c>
      <c r="C7" s="72"/>
      <c r="D7" s="72"/>
      <c r="E7" s="72"/>
      <c r="F7" s="15">
        <f>SUM(F2:F6)</f>
        <v>64</v>
      </c>
      <c r="G7" s="57">
        <v>60640.874930875609</v>
      </c>
    </row>
  </sheetData>
  <mergeCells count="7">
    <mergeCell ref="B7:E7"/>
    <mergeCell ref="B6:E6"/>
    <mergeCell ref="B4:E4"/>
    <mergeCell ref="B5:E5"/>
    <mergeCell ref="B2:E2"/>
    <mergeCell ref="B3:E3"/>
    <mergeCell ref="A1:F1"/>
  </mergeCells>
  <pageMargins left="1" right="1" top="1" bottom="1" header="0.5" footer="0.5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5"/>
  <sheetViews>
    <sheetView zoomScaleNormal="100" workbookViewId="0">
      <selection activeCell="B31" sqref="B31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13.28515625" customWidth="1"/>
    <col min="13" max="13" width="13" customWidth="1"/>
    <col min="14" max="14" width="20" customWidth="1"/>
    <col min="15" max="15" width="14.28515625" customWidth="1"/>
    <col min="16" max="1020" width="9" customWidth="1"/>
  </cols>
  <sheetData>
    <row r="1" spans="1:15" x14ac:dyDescent="0.2">
      <c r="A1" s="45" t="s">
        <v>38</v>
      </c>
      <c r="B1" s="45"/>
      <c r="C1" s="4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76" t="s">
        <v>39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3.5" thickBot="1" x14ac:dyDescent="0.25"/>
    <row r="4" spans="1:15" ht="13.5" thickBot="1" x14ac:dyDescent="0.25">
      <c r="A4" s="19" t="s">
        <v>54</v>
      </c>
      <c r="B4" s="20">
        <f>O12</f>
        <v>100366</v>
      </c>
    </row>
    <row r="6" spans="1:15" x14ac:dyDescent="0.2">
      <c r="A6" s="46" t="s">
        <v>0</v>
      </c>
      <c r="B6" s="47" t="s">
        <v>1</v>
      </c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25</v>
      </c>
      <c r="L6" s="47" t="s">
        <v>26</v>
      </c>
      <c r="M6" s="47" t="s">
        <v>27</v>
      </c>
      <c r="N6" s="47" t="s">
        <v>28</v>
      </c>
      <c r="O6" s="46" t="s">
        <v>10</v>
      </c>
    </row>
    <row r="7" spans="1:15" x14ac:dyDescent="0.2">
      <c r="A7" s="27" t="s">
        <v>34</v>
      </c>
      <c r="B7" s="17">
        <v>3</v>
      </c>
      <c r="C7" s="18">
        <v>2000</v>
      </c>
      <c r="D7" s="18">
        <v>2000</v>
      </c>
      <c r="E7" s="18">
        <v>2000</v>
      </c>
      <c r="F7" s="18">
        <v>2000</v>
      </c>
      <c r="G7" s="18">
        <v>1000</v>
      </c>
      <c r="H7" s="18">
        <v>1000</v>
      </c>
      <c r="I7" s="18">
        <v>1000</v>
      </c>
      <c r="J7" s="18">
        <v>2000</v>
      </c>
      <c r="K7" s="18">
        <v>2000</v>
      </c>
      <c r="L7" s="18">
        <v>2000</v>
      </c>
      <c r="M7" s="18">
        <v>2000</v>
      </c>
      <c r="N7" s="18">
        <v>2000</v>
      </c>
      <c r="O7" s="28">
        <f>SUM(C7:N7)</f>
        <v>21000</v>
      </c>
    </row>
    <row r="8" spans="1:15" x14ac:dyDescent="0.2">
      <c r="A8" s="27" t="s">
        <v>35</v>
      </c>
      <c r="B8" s="17">
        <v>2</v>
      </c>
      <c r="C8" s="18">
        <v>1000</v>
      </c>
      <c r="D8" s="18">
        <v>1000</v>
      </c>
      <c r="E8" s="18">
        <v>1000</v>
      </c>
      <c r="F8" s="18">
        <v>1000</v>
      </c>
      <c r="G8" s="18">
        <v>1000</v>
      </c>
      <c r="H8" s="18">
        <v>1000</v>
      </c>
      <c r="I8" s="18">
        <v>1000</v>
      </c>
      <c r="J8" s="18">
        <v>1000</v>
      </c>
      <c r="K8" s="18">
        <v>1000</v>
      </c>
      <c r="L8" s="18">
        <v>2000</v>
      </c>
      <c r="M8" s="18">
        <v>2000</v>
      </c>
      <c r="N8" s="18">
        <v>2000</v>
      </c>
      <c r="O8" s="28">
        <f>SUM(C8:N8)</f>
        <v>15000</v>
      </c>
    </row>
    <row r="9" spans="1:15" x14ac:dyDescent="0.2">
      <c r="A9" s="27" t="s">
        <v>36</v>
      </c>
      <c r="B9" s="17">
        <v>8</v>
      </c>
      <c r="C9" s="18">
        <v>6000</v>
      </c>
      <c r="D9" s="18">
        <v>6000</v>
      </c>
      <c r="E9" s="18">
        <v>5366</v>
      </c>
      <c r="F9" s="18">
        <v>5000</v>
      </c>
      <c r="G9" s="18">
        <v>5000</v>
      </c>
      <c r="H9" s="18">
        <v>5000</v>
      </c>
      <c r="I9" s="18">
        <v>5000</v>
      </c>
      <c r="J9" s="18">
        <v>5000</v>
      </c>
      <c r="K9" s="18">
        <v>4000</v>
      </c>
      <c r="L9" s="18">
        <v>6000</v>
      </c>
      <c r="M9" s="18">
        <v>6000</v>
      </c>
      <c r="N9" s="18">
        <v>6000</v>
      </c>
      <c r="O9" s="28">
        <f t="shared" ref="O9:O11" si="0">SUM(C9:N9)</f>
        <v>64366</v>
      </c>
    </row>
    <row r="10" spans="1:15" x14ac:dyDescent="0.2">
      <c r="A10" s="27"/>
      <c r="B10" s="17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8">
        <f t="shared" si="0"/>
        <v>0</v>
      </c>
    </row>
    <row r="11" spans="1:15" x14ac:dyDescent="0.2">
      <c r="A11" s="27"/>
      <c r="B11" s="17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8">
        <f t="shared" si="0"/>
        <v>0</v>
      </c>
    </row>
    <row r="12" spans="1:15" x14ac:dyDescent="0.2">
      <c r="A12" s="47" t="s">
        <v>11</v>
      </c>
      <c r="B12" s="17">
        <f t="shared" ref="B12:N12" si="1">SUM(B7:B11)</f>
        <v>13</v>
      </c>
      <c r="C12" s="48">
        <f t="shared" si="1"/>
        <v>9000</v>
      </c>
      <c r="D12" s="48">
        <f t="shared" si="1"/>
        <v>9000</v>
      </c>
      <c r="E12" s="48">
        <f t="shared" si="1"/>
        <v>8366</v>
      </c>
      <c r="F12" s="48">
        <f t="shared" si="1"/>
        <v>8000</v>
      </c>
      <c r="G12" s="48">
        <f t="shared" si="1"/>
        <v>7000</v>
      </c>
      <c r="H12" s="48">
        <f t="shared" si="1"/>
        <v>7000</v>
      </c>
      <c r="I12" s="48">
        <f t="shared" si="1"/>
        <v>7000</v>
      </c>
      <c r="J12" s="48">
        <f t="shared" si="1"/>
        <v>8000</v>
      </c>
      <c r="K12" s="48">
        <f t="shared" si="1"/>
        <v>7000</v>
      </c>
      <c r="L12" s="48">
        <f t="shared" si="1"/>
        <v>10000</v>
      </c>
      <c r="M12" s="48">
        <f t="shared" si="1"/>
        <v>10000</v>
      </c>
      <c r="N12" s="48">
        <f t="shared" si="1"/>
        <v>10000</v>
      </c>
      <c r="O12" s="28">
        <f>SUM(O7:O11)</f>
        <v>100366</v>
      </c>
    </row>
    <row r="13" spans="1:1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3.5" thickBo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ht="13.5" thickBot="1" x14ac:dyDescent="0.25">
      <c r="A15" s="37" t="s">
        <v>13</v>
      </c>
      <c r="B15" s="38"/>
      <c r="C15" s="38"/>
      <c r="D15" s="39">
        <v>1000</v>
      </c>
      <c r="E15" s="40">
        <v>13</v>
      </c>
      <c r="F15" s="11"/>
      <c r="G15" s="11"/>
      <c r="H15" s="11"/>
      <c r="I15" s="11"/>
      <c r="J15" s="11"/>
      <c r="K15" s="11"/>
      <c r="L15" s="11"/>
      <c r="M15" s="11"/>
      <c r="N15" s="11"/>
      <c r="O15" s="12"/>
    </row>
  </sheetData>
  <mergeCells count="1">
    <mergeCell ref="A2:O2"/>
  </mergeCells>
  <pageMargins left="0.75" right="0.75" top="1" bottom="1" header="0.51180555555555496" footer="0.51180555555555496"/>
  <pageSetup paperSize="9" scale="8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4"/>
  <sheetViews>
    <sheetView workbookViewId="0">
      <selection activeCell="D37" sqref="D37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11.42578125" customWidth="1"/>
    <col min="6" max="6" width="11.85546875" customWidth="1"/>
    <col min="7" max="7" width="12.140625" customWidth="1"/>
    <col min="8" max="10" width="11.85546875" customWidth="1"/>
    <col min="11" max="11" width="22.5703125" customWidth="1"/>
    <col min="12" max="12" width="13.5703125" customWidth="1"/>
    <col min="13" max="13" width="14.140625" customWidth="1"/>
    <col min="14" max="14" width="10.28515625" customWidth="1"/>
    <col min="15" max="15" width="16.140625" customWidth="1"/>
  </cols>
  <sheetData>
    <row r="1" spans="1:15" x14ac:dyDescent="0.2">
      <c r="A1" s="45" t="s">
        <v>38</v>
      </c>
      <c r="B1" s="45"/>
      <c r="C1" s="4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76" t="s">
        <v>39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3.5" thickBot="1" x14ac:dyDescent="0.25"/>
    <row r="4" spans="1:15" ht="13.5" thickBot="1" x14ac:dyDescent="0.25">
      <c r="A4" s="19" t="s">
        <v>19</v>
      </c>
      <c r="B4" s="20">
        <f>O12</f>
        <v>229993.12506912442</v>
      </c>
    </row>
    <row r="6" spans="1:15" x14ac:dyDescent="0.2">
      <c r="A6" s="46" t="s">
        <v>0</v>
      </c>
      <c r="B6" s="47" t="s">
        <v>1</v>
      </c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25</v>
      </c>
      <c r="L6" s="47" t="s">
        <v>26</v>
      </c>
      <c r="M6" s="47" t="s">
        <v>27</v>
      </c>
      <c r="N6" s="47" t="s">
        <v>28</v>
      </c>
      <c r="O6" s="46" t="s">
        <v>10</v>
      </c>
    </row>
    <row r="7" spans="1:15" x14ac:dyDescent="0.2">
      <c r="A7" s="27" t="s">
        <v>40</v>
      </c>
      <c r="B7" s="17">
        <v>3</v>
      </c>
      <c r="C7" s="18">
        <v>2935.483870967742</v>
      </c>
      <c r="D7" s="18">
        <v>2714.2857142857142</v>
      </c>
      <c r="E7" s="18">
        <v>2741.9354838709678</v>
      </c>
      <c r="F7" s="18">
        <v>2766.67</v>
      </c>
      <c r="G7" s="18">
        <v>2677.42</v>
      </c>
      <c r="H7" s="18">
        <v>2433.33</v>
      </c>
      <c r="I7" s="18">
        <v>2580.65</v>
      </c>
      <c r="J7" s="18">
        <v>2838.71</v>
      </c>
      <c r="K7" s="18">
        <v>2266.67</v>
      </c>
      <c r="L7" s="18">
        <v>2870.97</v>
      </c>
      <c r="M7" s="18">
        <v>2800</v>
      </c>
      <c r="N7" s="18">
        <v>3000</v>
      </c>
      <c r="O7" s="28">
        <f>SUM(C7:N7)</f>
        <v>32626.125069124428</v>
      </c>
    </row>
    <row r="8" spans="1:15" x14ac:dyDescent="0.2">
      <c r="A8" s="27" t="s">
        <v>41</v>
      </c>
      <c r="B8" s="17">
        <v>1</v>
      </c>
      <c r="C8" s="18">
        <v>1000</v>
      </c>
      <c r="D8" s="18">
        <v>1000</v>
      </c>
      <c r="E8" s="18">
        <v>1000</v>
      </c>
      <c r="F8" s="18">
        <v>1000</v>
      </c>
      <c r="G8" s="18">
        <v>1000</v>
      </c>
      <c r="H8" s="18">
        <v>1000</v>
      </c>
      <c r="I8" s="18">
        <v>1000</v>
      </c>
      <c r="J8" s="18">
        <v>1000</v>
      </c>
      <c r="K8" s="18">
        <v>1000</v>
      </c>
      <c r="L8" s="18">
        <v>1000</v>
      </c>
      <c r="M8" s="18">
        <v>1000</v>
      </c>
      <c r="N8" s="18">
        <v>1000</v>
      </c>
      <c r="O8" s="28">
        <f>SUM(C8:N8)</f>
        <v>12000</v>
      </c>
    </row>
    <row r="9" spans="1:15" x14ac:dyDescent="0.2">
      <c r="A9" s="27" t="s">
        <v>42</v>
      </c>
      <c r="B9" s="17">
        <v>12</v>
      </c>
      <c r="C9" s="18">
        <v>10000</v>
      </c>
      <c r="D9" s="18">
        <v>11000</v>
      </c>
      <c r="E9" s="18">
        <v>11000</v>
      </c>
      <c r="F9" s="18">
        <v>11000</v>
      </c>
      <c r="G9" s="18">
        <v>11000</v>
      </c>
      <c r="H9" s="18">
        <v>12000</v>
      </c>
      <c r="I9" s="18">
        <v>12000</v>
      </c>
      <c r="J9" s="18">
        <v>12000</v>
      </c>
      <c r="K9" s="18">
        <v>11367</v>
      </c>
      <c r="L9" s="18">
        <v>12000</v>
      </c>
      <c r="M9" s="18">
        <v>12000</v>
      </c>
      <c r="N9" s="18">
        <v>12000</v>
      </c>
      <c r="O9" s="28">
        <f t="shared" ref="O9:O10" si="0">SUM(C9:N9)</f>
        <v>137367</v>
      </c>
    </row>
    <row r="10" spans="1:15" x14ac:dyDescent="0.2">
      <c r="A10" s="50" t="s">
        <v>43</v>
      </c>
      <c r="B10" s="17">
        <v>4</v>
      </c>
      <c r="C10" s="18">
        <v>4000</v>
      </c>
      <c r="D10" s="18">
        <v>4000</v>
      </c>
      <c r="E10" s="18">
        <v>4000</v>
      </c>
      <c r="F10" s="18">
        <v>4000</v>
      </c>
      <c r="G10" s="18">
        <v>4000</v>
      </c>
      <c r="H10" s="18">
        <v>4000</v>
      </c>
      <c r="I10" s="18">
        <v>4000</v>
      </c>
      <c r="J10" s="18">
        <v>4000</v>
      </c>
      <c r="K10" s="18">
        <v>4000</v>
      </c>
      <c r="L10" s="18">
        <v>4000</v>
      </c>
      <c r="M10" s="18">
        <v>4000</v>
      </c>
      <c r="N10" s="18">
        <v>4000</v>
      </c>
      <c r="O10" s="28">
        <f t="shared" si="0"/>
        <v>48000</v>
      </c>
    </row>
    <row r="11" spans="1:15" x14ac:dyDescent="0.2">
      <c r="A11" s="2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8"/>
    </row>
    <row r="12" spans="1:15" x14ac:dyDescent="0.2">
      <c r="A12" s="47" t="s">
        <v>11</v>
      </c>
      <c r="B12" s="17">
        <f t="shared" ref="B12:N12" si="1">SUM(B7:B11)</f>
        <v>20</v>
      </c>
      <c r="C12" s="48">
        <f t="shared" si="1"/>
        <v>17935.483870967742</v>
      </c>
      <c r="D12" s="48">
        <f t="shared" si="1"/>
        <v>18714.285714285714</v>
      </c>
      <c r="E12" s="48">
        <f t="shared" si="1"/>
        <v>18741.93548387097</v>
      </c>
      <c r="F12" s="48">
        <f t="shared" si="1"/>
        <v>18766.669999999998</v>
      </c>
      <c r="G12" s="48">
        <f t="shared" si="1"/>
        <v>18677.419999999998</v>
      </c>
      <c r="H12" s="48">
        <f t="shared" si="1"/>
        <v>19433.330000000002</v>
      </c>
      <c r="I12" s="48">
        <f t="shared" si="1"/>
        <v>19580.650000000001</v>
      </c>
      <c r="J12" s="48">
        <f t="shared" si="1"/>
        <v>19838.71</v>
      </c>
      <c r="K12" s="48">
        <f t="shared" si="1"/>
        <v>18633.669999999998</v>
      </c>
      <c r="L12" s="48">
        <f t="shared" si="1"/>
        <v>19870.97</v>
      </c>
      <c r="M12" s="48">
        <f t="shared" si="1"/>
        <v>19800</v>
      </c>
      <c r="N12" s="48">
        <f t="shared" si="1"/>
        <v>20000</v>
      </c>
      <c r="O12" s="28">
        <f>SUM(O7:O11)</f>
        <v>229993.12506912442</v>
      </c>
    </row>
    <row r="13" spans="1:15" ht="13.5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</row>
    <row r="14" spans="1:15" ht="13.5" thickBot="1" x14ac:dyDescent="0.25">
      <c r="A14" s="37" t="s">
        <v>13</v>
      </c>
      <c r="B14" s="38"/>
      <c r="C14" s="38"/>
      <c r="D14" s="39">
        <v>1000</v>
      </c>
      <c r="E14" s="40">
        <v>20</v>
      </c>
      <c r="F14" s="11"/>
      <c r="G14" s="11"/>
      <c r="H14" s="11"/>
      <c r="I14" s="11"/>
      <c r="J14" s="11"/>
      <c r="K14" s="11"/>
      <c r="L14" s="11"/>
      <c r="M14" s="11"/>
      <c r="N14" s="11"/>
      <c r="O14" s="12"/>
    </row>
  </sheetData>
  <mergeCells count="1">
    <mergeCell ref="A2:O2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7"/>
  <sheetViews>
    <sheetView workbookViewId="0">
      <selection activeCell="D34" sqref="D34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9" customWidth="1"/>
    <col min="15" max="15" width="13.85546875" customWidth="1"/>
  </cols>
  <sheetData>
    <row r="1" spans="1:15" x14ac:dyDescent="0.2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2.75" customHeight="1" x14ac:dyDescent="0.2">
      <c r="A2" s="78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3.5" thickBot="1" x14ac:dyDescent="0.25"/>
    <row r="4" spans="1:15" ht="13.5" thickBot="1" x14ac:dyDescent="0.25">
      <c r="A4" s="19" t="s">
        <v>21</v>
      </c>
      <c r="B4" s="20">
        <v>153000</v>
      </c>
    </row>
    <row r="5" spans="1:15" ht="13.5" thickBot="1" x14ac:dyDescent="0.25"/>
    <row r="6" spans="1:15" x14ac:dyDescent="0.2">
      <c r="A6" s="21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3" t="s">
        <v>8</v>
      </c>
      <c r="J6" s="24" t="s">
        <v>9</v>
      </c>
      <c r="K6" s="25" t="s">
        <v>25</v>
      </c>
      <c r="L6" s="51" t="s">
        <v>26</v>
      </c>
      <c r="M6" s="51" t="s">
        <v>27</v>
      </c>
      <c r="N6" s="51" t="s">
        <v>28</v>
      </c>
      <c r="O6" s="26" t="s">
        <v>10</v>
      </c>
    </row>
    <row r="7" spans="1:15" x14ac:dyDescent="0.2">
      <c r="A7" s="27" t="s">
        <v>45</v>
      </c>
      <c r="B7" s="17">
        <v>8</v>
      </c>
      <c r="C7" s="18">
        <v>4000</v>
      </c>
      <c r="D7" s="18">
        <v>4000</v>
      </c>
      <c r="E7" s="18">
        <v>4000</v>
      </c>
      <c r="F7" s="18">
        <v>4000</v>
      </c>
      <c r="G7" s="18">
        <v>4000</v>
      </c>
      <c r="H7" s="18">
        <v>5000</v>
      </c>
      <c r="I7" s="18">
        <v>6000</v>
      </c>
      <c r="J7" s="18">
        <v>7000</v>
      </c>
      <c r="K7" s="18">
        <v>7000</v>
      </c>
      <c r="L7" s="18">
        <v>7000</v>
      </c>
      <c r="M7" s="18">
        <v>7000</v>
      </c>
      <c r="N7" s="18">
        <v>7000</v>
      </c>
      <c r="O7" s="28">
        <f>SUM(C7:N7)</f>
        <v>66000</v>
      </c>
    </row>
    <row r="8" spans="1:15" x14ac:dyDescent="0.2">
      <c r="A8" s="27" t="s">
        <v>32</v>
      </c>
      <c r="B8" s="17">
        <v>7</v>
      </c>
      <c r="C8" s="18">
        <v>7000</v>
      </c>
      <c r="D8" s="18">
        <v>7000</v>
      </c>
      <c r="E8" s="18">
        <v>7000</v>
      </c>
      <c r="F8" s="18">
        <v>7000</v>
      </c>
      <c r="G8" s="18">
        <v>7000</v>
      </c>
      <c r="H8" s="18">
        <v>8000</v>
      </c>
      <c r="I8" s="18">
        <v>8000</v>
      </c>
      <c r="J8" s="18">
        <v>8000</v>
      </c>
      <c r="K8" s="18">
        <v>7000</v>
      </c>
      <c r="L8" s="18">
        <v>7000</v>
      </c>
      <c r="M8" s="18">
        <v>7000</v>
      </c>
      <c r="N8" s="18">
        <v>7000</v>
      </c>
      <c r="O8" s="28">
        <f t="shared" ref="O8:O9" si="0">SUM(C8:N8)</f>
        <v>87000</v>
      </c>
    </row>
    <row r="9" spans="1:15" x14ac:dyDescent="0.2">
      <c r="A9" s="27" t="s">
        <v>33</v>
      </c>
      <c r="B9" s="17"/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9">
        <v>0</v>
      </c>
      <c r="M9" s="49">
        <v>0</v>
      </c>
      <c r="N9" s="49">
        <v>0</v>
      </c>
      <c r="O9" s="28">
        <f t="shared" si="0"/>
        <v>0</v>
      </c>
    </row>
    <row r="10" spans="1:15" x14ac:dyDescent="0.2">
      <c r="A10" s="29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49"/>
      <c r="M10" s="49"/>
      <c r="N10" s="49"/>
      <c r="O10" s="28"/>
    </row>
    <row r="11" spans="1:15" x14ac:dyDescent="0.2">
      <c r="A11" s="30"/>
      <c r="B11" s="31"/>
      <c r="C11" s="18"/>
      <c r="D11" s="18"/>
      <c r="E11" s="18"/>
      <c r="F11" s="18"/>
      <c r="G11" s="18"/>
      <c r="H11" s="18"/>
      <c r="I11" s="18"/>
      <c r="J11" s="18"/>
      <c r="K11" s="18"/>
      <c r="L11" s="49"/>
      <c r="M11" s="49"/>
      <c r="N11" s="49"/>
      <c r="O11" s="28"/>
    </row>
    <row r="12" spans="1:15" ht="13.5" thickBot="1" x14ac:dyDescent="0.25">
      <c r="A12" s="32" t="s">
        <v>11</v>
      </c>
      <c r="B12" s="33">
        <f t="shared" ref="B12:M12" si="1">SUM(B7:B11)</f>
        <v>15</v>
      </c>
      <c r="C12" s="34">
        <f t="shared" si="1"/>
        <v>11000</v>
      </c>
      <c r="D12" s="34">
        <f t="shared" si="1"/>
        <v>11000</v>
      </c>
      <c r="E12" s="34">
        <f t="shared" si="1"/>
        <v>11000</v>
      </c>
      <c r="F12" s="34">
        <f t="shared" si="1"/>
        <v>11000</v>
      </c>
      <c r="G12" s="34">
        <f t="shared" si="1"/>
        <v>11000</v>
      </c>
      <c r="H12" s="34">
        <f t="shared" si="1"/>
        <v>13000</v>
      </c>
      <c r="I12" s="34">
        <f t="shared" si="1"/>
        <v>14000</v>
      </c>
      <c r="J12" s="34">
        <f t="shared" si="1"/>
        <v>15000</v>
      </c>
      <c r="K12" s="35">
        <f t="shared" si="1"/>
        <v>14000</v>
      </c>
      <c r="L12" s="52">
        <f t="shared" si="1"/>
        <v>14000</v>
      </c>
      <c r="M12" s="52">
        <f t="shared" si="1"/>
        <v>14000</v>
      </c>
      <c r="N12" s="52">
        <f>SUM(N7:N11)</f>
        <v>14000</v>
      </c>
      <c r="O12" s="36">
        <f>SUM(O7:O11)</f>
        <v>153000</v>
      </c>
    </row>
    <row r="13" spans="1:1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3.5" thickBo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13.5" thickBot="1" x14ac:dyDescent="0.25">
      <c r="A17" s="41" t="s">
        <v>12</v>
      </c>
      <c r="B17" s="42"/>
      <c r="C17" s="43"/>
      <c r="D17" s="44"/>
      <c r="E17" s="40">
        <v>15</v>
      </c>
      <c r="F17" s="11"/>
      <c r="G17" s="11"/>
      <c r="H17" s="11"/>
      <c r="I17" s="11"/>
      <c r="J17" s="11"/>
      <c r="K17" s="11"/>
      <c r="L17" s="11"/>
      <c r="M17" s="11"/>
      <c r="N17" s="11"/>
      <c r="O17" s="12"/>
    </row>
  </sheetData>
  <mergeCells count="2">
    <mergeCell ref="A2:O2"/>
    <mergeCell ref="A1:O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4"/>
  <sheetViews>
    <sheetView workbookViewId="0">
      <selection activeCell="D36" sqref="D36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2.140625" customWidth="1"/>
    <col min="8" max="10" width="11.85546875" customWidth="1"/>
    <col min="11" max="11" width="18.140625" customWidth="1"/>
    <col min="12" max="12" width="9" customWidth="1"/>
    <col min="15" max="15" width="16.140625" customWidth="1"/>
  </cols>
  <sheetData>
    <row r="1" spans="1:15" x14ac:dyDescent="0.2">
      <c r="A1" s="45" t="s">
        <v>38</v>
      </c>
      <c r="B1" s="45"/>
      <c r="C1" s="4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76" t="s">
        <v>39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3.5" thickBot="1" x14ac:dyDescent="0.25"/>
    <row r="4" spans="1:15" ht="13.5" thickBot="1" x14ac:dyDescent="0.25">
      <c r="A4" s="19" t="s">
        <v>48</v>
      </c>
      <c r="B4" s="20">
        <f>O19</f>
        <v>40000</v>
      </c>
    </row>
    <row r="6" spans="1:15" x14ac:dyDescent="0.2">
      <c r="A6" s="46" t="s">
        <v>0</v>
      </c>
      <c r="B6" s="47" t="s">
        <v>1</v>
      </c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25</v>
      </c>
      <c r="L6" s="47" t="s">
        <v>26</v>
      </c>
      <c r="M6" s="47" t="s">
        <v>27</v>
      </c>
      <c r="N6" s="47" t="s">
        <v>28</v>
      </c>
      <c r="O6" s="46" t="s">
        <v>10</v>
      </c>
    </row>
    <row r="7" spans="1:15" x14ac:dyDescent="0.2">
      <c r="A7" s="27" t="s">
        <v>47</v>
      </c>
      <c r="B7" s="17">
        <v>2</v>
      </c>
      <c r="C7" s="18">
        <v>2000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28">
        <f>SUM(C7:N7)</f>
        <v>2000</v>
      </c>
    </row>
    <row r="8" spans="1:15" x14ac:dyDescent="0.2">
      <c r="A8" s="27"/>
      <c r="B8" s="17">
        <v>2</v>
      </c>
      <c r="C8" s="18">
        <v>0</v>
      </c>
      <c r="D8" s="18">
        <v>2000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28">
        <f>SUM(C8:N8)</f>
        <v>2000</v>
      </c>
    </row>
    <row r="9" spans="1:15" x14ac:dyDescent="0.2">
      <c r="A9" s="27"/>
      <c r="B9" s="17">
        <v>2</v>
      </c>
      <c r="C9" s="18">
        <v>0</v>
      </c>
      <c r="D9" s="18">
        <v>0</v>
      </c>
      <c r="E9" s="18">
        <v>2000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28">
        <f t="shared" ref="O9:O18" si="0">SUM(C9:N9)</f>
        <v>2000</v>
      </c>
    </row>
    <row r="10" spans="1:15" x14ac:dyDescent="0.2">
      <c r="A10" s="27"/>
      <c r="B10" s="17">
        <v>3</v>
      </c>
      <c r="C10" s="18">
        <v>0</v>
      </c>
      <c r="D10" s="18">
        <v>0</v>
      </c>
      <c r="E10" s="18">
        <v>0</v>
      </c>
      <c r="F10" s="18">
        <v>3000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8">
        <f t="shared" si="0"/>
        <v>3000</v>
      </c>
    </row>
    <row r="11" spans="1:15" x14ac:dyDescent="0.2">
      <c r="A11" s="27"/>
      <c r="B11" s="17">
        <v>3</v>
      </c>
      <c r="C11" s="18">
        <v>0</v>
      </c>
      <c r="D11" s="18">
        <v>0</v>
      </c>
      <c r="E11" s="18">
        <v>0</v>
      </c>
      <c r="F11" s="18">
        <v>0</v>
      </c>
      <c r="G11" s="18">
        <v>3000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8">
        <f t="shared" si="0"/>
        <v>3000</v>
      </c>
    </row>
    <row r="12" spans="1:15" x14ac:dyDescent="0.2">
      <c r="A12" s="27"/>
      <c r="B12" s="17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4000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28">
        <f t="shared" si="0"/>
        <v>4000</v>
      </c>
    </row>
    <row r="13" spans="1:15" x14ac:dyDescent="0.2">
      <c r="A13" s="27"/>
      <c r="B13" s="17">
        <v>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4000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28">
        <f t="shared" si="0"/>
        <v>4000</v>
      </c>
    </row>
    <row r="14" spans="1:15" x14ac:dyDescent="0.2">
      <c r="A14" s="27"/>
      <c r="B14" s="17">
        <v>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4000</v>
      </c>
      <c r="K14" s="18">
        <v>0</v>
      </c>
      <c r="L14" s="18">
        <v>0</v>
      </c>
      <c r="M14" s="18">
        <v>0</v>
      </c>
      <c r="N14" s="18">
        <v>0</v>
      </c>
      <c r="O14" s="28">
        <f t="shared" si="0"/>
        <v>4000</v>
      </c>
    </row>
    <row r="15" spans="1:15" x14ac:dyDescent="0.2">
      <c r="A15" s="27"/>
      <c r="B15" s="17">
        <v>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4000</v>
      </c>
      <c r="L15" s="18">
        <v>0</v>
      </c>
      <c r="M15" s="18">
        <v>0</v>
      </c>
      <c r="N15" s="18">
        <v>0</v>
      </c>
      <c r="O15" s="28">
        <f t="shared" si="0"/>
        <v>4000</v>
      </c>
    </row>
    <row r="16" spans="1:15" x14ac:dyDescent="0.2">
      <c r="A16" s="27"/>
      <c r="B16" s="17">
        <v>4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4000</v>
      </c>
      <c r="M16" s="18">
        <v>0</v>
      </c>
      <c r="N16" s="18">
        <v>0</v>
      </c>
      <c r="O16" s="28">
        <f t="shared" si="0"/>
        <v>4000</v>
      </c>
    </row>
    <row r="17" spans="1:15" x14ac:dyDescent="0.2">
      <c r="A17" s="27"/>
      <c r="B17" s="17">
        <v>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4000</v>
      </c>
      <c r="N17" s="18">
        <v>0</v>
      </c>
      <c r="O17" s="28">
        <f t="shared" si="0"/>
        <v>4000</v>
      </c>
    </row>
    <row r="18" spans="1:15" x14ac:dyDescent="0.2">
      <c r="A18" s="27"/>
      <c r="B18" s="17">
        <v>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4000</v>
      </c>
      <c r="O18" s="28">
        <f t="shared" si="0"/>
        <v>4000</v>
      </c>
    </row>
    <row r="19" spans="1:15" x14ac:dyDescent="0.2">
      <c r="A19" s="47" t="s">
        <v>11</v>
      </c>
      <c r="B19" s="53" t="s">
        <v>49</v>
      </c>
      <c r="C19" s="54">
        <f t="shared" ref="C19:L19" si="1">SUM(C7:C16)</f>
        <v>2000</v>
      </c>
      <c r="D19" s="54">
        <f t="shared" si="1"/>
        <v>2000</v>
      </c>
      <c r="E19" s="54">
        <f t="shared" si="1"/>
        <v>2000</v>
      </c>
      <c r="F19" s="54">
        <f t="shared" si="1"/>
        <v>3000</v>
      </c>
      <c r="G19" s="54">
        <f t="shared" si="1"/>
        <v>3000</v>
      </c>
      <c r="H19" s="54">
        <f t="shared" si="1"/>
        <v>4000</v>
      </c>
      <c r="I19" s="54">
        <f t="shared" si="1"/>
        <v>4000</v>
      </c>
      <c r="J19" s="54">
        <f t="shared" si="1"/>
        <v>4000</v>
      </c>
      <c r="K19" s="54">
        <f t="shared" si="1"/>
        <v>4000</v>
      </c>
      <c r="L19" s="54">
        <f t="shared" si="1"/>
        <v>4000</v>
      </c>
      <c r="M19" s="54">
        <f>SUM(M7:M18)</f>
        <v>4000</v>
      </c>
      <c r="N19" s="54">
        <f>SUM(N7:N18)</f>
        <v>4000</v>
      </c>
      <c r="O19" s="54">
        <f>SUM(O7:O18)</f>
        <v>40000</v>
      </c>
    </row>
    <row r="21" spans="1:15" x14ac:dyDescent="0.2">
      <c r="A21" s="1"/>
    </row>
    <row r="23" spans="1:15" ht="13.5" thickBot="1" x14ac:dyDescent="0.25">
      <c r="O23" s="2"/>
    </row>
    <row r="24" spans="1:15" ht="13.5" thickBot="1" x14ac:dyDescent="0.25">
      <c r="A24" s="37" t="s">
        <v>13</v>
      </c>
      <c r="B24" s="38"/>
      <c r="C24" s="38"/>
      <c r="D24" s="39">
        <v>1000</v>
      </c>
      <c r="E24" s="40">
        <v>4</v>
      </c>
      <c r="O24" s="2"/>
    </row>
  </sheetData>
  <mergeCells count="1">
    <mergeCell ref="A2:O2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7"/>
  <sheetViews>
    <sheetView workbookViewId="0">
      <selection activeCell="E33" sqref="E33"/>
    </sheetView>
  </sheetViews>
  <sheetFormatPr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6" max="6" width="11.85546875" customWidth="1"/>
    <col min="7" max="7" width="13.7109375" customWidth="1"/>
    <col min="8" max="10" width="11.85546875" customWidth="1"/>
    <col min="11" max="11" width="18.140625" customWidth="1"/>
    <col min="12" max="13" width="9" customWidth="1"/>
    <col min="15" max="15" width="12.7109375" customWidth="1"/>
  </cols>
  <sheetData>
    <row r="1" spans="1:15" x14ac:dyDescent="0.2">
      <c r="A1" s="45" t="s">
        <v>38</v>
      </c>
      <c r="B1" s="45"/>
      <c r="C1" s="4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.75" customHeight="1" x14ac:dyDescent="0.2">
      <c r="A2" s="76" t="s">
        <v>39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3.5" thickBot="1" x14ac:dyDescent="0.25"/>
    <row r="4" spans="1:15" ht="13.5" thickBot="1" x14ac:dyDescent="0.25">
      <c r="A4" s="19" t="s">
        <v>23</v>
      </c>
      <c r="B4" s="20">
        <f>O12</f>
        <v>116000</v>
      </c>
    </row>
    <row r="6" spans="1:15" x14ac:dyDescent="0.2">
      <c r="A6" s="46" t="s">
        <v>0</v>
      </c>
      <c r="B6" s="47" t="s">
        <v>1</v>
      </c>
      <c r="C6" s="47" t="s">
        <v>2</v>
      </c>
      <c r="D6" s="47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47" t="s">
        <v>25</v>
      </c>
      <c r="L6" s="47" t="s">
        <v>26</v>
      </c>
      <c r="M6" s="47" t="s">
        <v>27</v>
      </c>
      <c r="N6" s="47" t="s">
        <v>28</v>
      </c>
      <c r="O6" s="46" t="s">
        <v>10</v>
      </c>
    </row>
    <row r="7" spans="1:15" x14ac:dyDescent="0.2">
      <c r="A7" s="27" t="s">
        <v>50</v>
      </c>
      <c r="B7" s="17">
        <v>2</v>
      </c>
      <c r="C7" s="18">
        <v>2000</v>
      </c>
      <c r="D7" s="18">
        <v>2000</v>
      </c>
      <c r="E7" s="18">
        <v>2000</v>
      </c>
      <c r="F7" s="18">
        <v>2000</v>
      </c>
      <c r="G7" s="18">
        <v>2000</v>
      </c>
      <c r="H7" s="18">
        <v>2000</v>
      </c>
      <c r="I7" s="18">
        <v>2000</v>
      </c>
      <c r="J7" s="18">
        <v>2000</v>
      </c>
      <c r="K7" s="18">
        <v>2000</v>
      </c>
      <c r="L7" s="18">
        <v>2000</v>
      </c>
      <c r="M7" s="18">
        <v>2000</v>
      </c>
      <c r="N7" s="18">
        <v>2000</v>
      </c>
      <c r="O7" s="28">
        <f>SUM(C7:N7)</f>
        <v>24000</v>
      </c>
    </row>
    <row r="8" spans="1:15" x14ac:dyDescent="0.2">
      <c r="A8" s="27" t="s">
        <v>51</v>
      </c>
      <c r="B8" s="17">
        <f>[1]AV!B8</f>
        <v>10</v>
      </c>
      <c r="C8" s="18">
        <f>[1]AV!C8</f>
        <v>7000</v>
      </c>
      <c r="D8" s="18">
        <f>[1]AV!D8</f>
        <v>7000</v>
      </c>
      <c r="E8" s="18">
        <f>[1]AV!E8</f>
        <v>7000</v>
      </c>
      <c r="F8" s="18">
        <f>[1]AV!F8</f>
        <v>8000</v>
      </c>
      <c r="G8" s="18">
        <f>[1]AV!G8</f>
        <v>8000</v>
      </c>
      <c r="H8" s="18">
        <f>[1]AV!H8</f>
        <v>9000</v>
      </c>
      <c r="I8" s="18">
        <f>[1]AV!I8</f>
        <v>9000</v>
      </c>
      <c r="J8" s="18">
        <f>[1]AV!J8</f>
        <v>9000</v>
      </c>
      <c r="K8" s="18">
        <f>[1]AV!K8</f>
        <v>9000</v>
      </c>
      <c r="L8" s="18">
        <f>[1]AV!L8</f>
        <v>9000</v>
      </c>
      <c r="M8" s="18">
        <f>[1]AV!M8</f>
        <v>10000</v>
      </c>
      <c r="N8" s="18">
        <v>10000</v>
      </c>
      <c r="O8" s="28">
        <f>[1]AV!O8</f>
        <v>92000</v>
      </c>
    </row>
    <row r="9" spans="1:15" x14ac:dyDescent="0.2">
      <c r="A9" s="27"/>
      <c r="B9" s="17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28">
        <f t="shared" ref="O9:O11" si="0">SUM(C9:N9)</f>
        <v>0</v>
      </c>
    </row>
    <row r="10" spans="1:15" x14ac:dyDescent="0.2">
      <c r="A10" s="27"/>
      <c r="B10" s="17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8">
        <f t="shared" si="0"/>
        <v>0</v>
      </c>
    </row>
    <row r="11" spans="1:15" x14ac:dyDescent="0.2">
      <c r="A11" s="27"/>
      <c r="B11" s="17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8">
        <f t="shared" si="0"/>
        <v>0</v>
      </c>
    </row>
    <row r="12" spans="1:15" x14ac:dyDescent="0.2">
      <c r="A12" s="47" t="s">
        <v>11</v>
      </c>
      <c r="B12" s="17">
        <f t="shared" ref="B12:N12" si="1">SUM(B7:B11)</f>
        <v>12</v>
      </c>
      <c r="C12" s="48">
        <f t="shared" si="1"/>
        <v>9000</v>
      </c>
      <c r="D12" s="48">
        <f t="shared" si="1"/>
        <v>9000</v>
      </c>
      <c r="E12" s="48">
        <f t="shared" si="1"/>
        <v>9000</v>
      </c>
      <c r="F12" s="48">
        <f t="shared" si="1"/>
        <v>10000</v>
      </c>
      <c r="G12" s="48">
        <f t="shared" si="1"/>
        <v>10000</v>
      </c>
      <c r="H12" s="48">
        <f t="shared" si="1"/>
        <v>11000</v>
      </c>
      <c r="I12" s="48">
        <f t="shared" si="1"/>
        <v>11000</v>
      </c>
      <c r="J12" s="48">
        <f t="shared" si="1"/>
        <v>11000</v>
      </c>
      <c r="K12" s="48">
        <f t="shared" si="1"/>
        <v>11000</v>
      </c>
      <c r="L12" s="48">
        <f t="shared" si="1"/>
        <v>11000</v>
      </c>
      <c r="M12" s="48">
        <f t="shared" si="1"/>
        <v>12000</v>
      </c>
      <c r="N12" s="48">
        <f t="shared" si="1"/>
        <v>12000</v>
      </c>
      <c r="O12" s="28">
        <f>SUM(O7:O11)</f>
        <v>116000</v>
      </c>
    </row>
    <row r="14" spans="1:15" x14ac:dyDescent="0.2">
      <c r="A14" s="1"/>
    </row>
    <row r="16" spans="1:15" ht="13.5" thickBot="1" x14ac:dyDescent="0.25">
      <c r="E16" s="55" t="s">
        <v>50</v>
      </c>
      <c r="F16" s="55" t="s">
        <v>51</v>
      </c>
      <c r="G16" s="55" t="s">
        <v>52</v>
      </c>
      <c r="O16" s="2"/>
    </row>
    <row r="17" spans="1:15" ht="13.5" thickBot="1" x14ac:dyDescent="0.25">
      <c r="A17" s="37" t="s">
        <v>13</v>
      </c>
      <c r="B17" s="38"/>
      <c r="C17" s="38"/>
      <c r="D17" s="39">
        <v>1000</v>
      </c>
      <c r="E17" s="56">
        <v>2</v>
      </c>
      <c r="F17" s="56">
        <v>10</v>
      </c>
      <c r="G17" s="40">
        <f>SUM(E17:F17)</f>
        <v>12</v>
      </c>
      <c r="O17" s="2"/>
    </row>
  </sheetData>
  <mergeCells count="1">
    <mergeCell ref="A2:O2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ASUR RENDICONTAZIONE 2022</vt:lpstr>
      <vt:lpstr>AVENTI DIRITTO 2022</vt:lpstr>
      <vt:lpstr>AV1 Minori</vt:lpstr>
      <vt:lpstr>AV2 Minori</vt:lpstr>
      <vt:lpstr>AV3 Minori</vt:lpstr>
      <vt:lpstr>AV4 Minori</vt:lpstr>
      <vt:lpstr>AV5 Minori</vt:lpstr>
      <vt:lpstr>'AV1 Minori'!Area_stampa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Nazzareno Firmani</dc:creator>
  <cp:lastModifiedBy>Tinti</cp:lastModifiedBy>
  <cp:revision>4</cp:revision>
  <cp:lastPrinted>2023-02-02T14:02:12Z</cp:lastPrinted>
  <dcterms:created xsi:type="dcterms:W3CDTF">2019-02-05T16:44:27Z</dcterms:created>
  <dcterms:modified xsi:type="dcterms:W3CDTF">2023-06-23T11:34:43Z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