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SLA RENDICONTAZIONE 2019" sheetId="1" r:id="rId1"/>
    <sheet name="ASUR UTENTI IN CARICO" sheetId="3" r:id="rId2"/>
    <sheet name="AV1" sheetId="4" r:id="rId3"/>
    <sheet name="AV2" sheetId="5" r:id="rId4"/>
    <sheet name="AV3" sheetId="6" r:id="rId5"/>
    <sheet name="AV4" sheetId="7" r:id="rId6"/>
    <sheet name="AV5" sheetId="8" r:id="rId7"/>
  </sheets>
  <definedNames>
    <definedName name="_xlnm.Print_Area" localSheetId="2">'AV1'!$A$2:$K$24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2" i="8" l="1"/>
  <c r="F22" i="8"/>
  <c r="E22" i="8"/>
  <c r="E21" i="8"/>
  <c r="E20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O14" i="8"/>
  <c r="O13" i="8"/>
  <c r="O11" i="8"/>
  <c r="O10" i="8"/>
  <c r="O9" i="8"/>
  <c r="G9" i="8"/>
  <c r="O8" i="8"/>
  <c r="O7" i="8"/>
  <c r="O15" i="8" s="1"/>
  <c r="B4" i="8" s="1"/>
  <c r="E19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O11" i="7"/>
  <c r="O10" i="7"/>
  <c r="O9" i="7"/>
  <c r="O8" i="7"/>
  <c r="O7" i="7"/>
  <c r="O12" i="7" s="1"/>
  <c r="B4" i="7" s="1"/>
  <c r="E19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O11" i="6"/>
  <c r="O10" i="6"/>
  <c r="O9" i="6"/>
  <c r="O8" i="6"/>
  <c r="O12" i="6" s="1"/>
  <c r="B4" i="6" s="1"/>
  <c r="O7" i="6"/>
  <c r="E19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O11" i="5"/>
  <c r="O10" i="5"/>
  <c r="O9" i="5"/>
  <c r="O12" i="5" s="1"/>
  <c r="B4" i="5" s="1"/>
  <c r="O8" i="5"/>
  <c r="O7" i="5"/>
  <c r="B32" i="4"/>
  <c r="A32" i="4"/>
  <c r="E19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O11" i="4"/>
  <c r="O10" i="4"/>
  <c r="O9" i="4"/>
  <c r="O8" i="4"/>
  <c r="O12" i="4" s="1"/>
  <c r="B4" i="4" s="1"/>
  <c r="O7" i="4"/>
  <c r="F20" i="3"/>
  <c r="F21" i="3" s="1"/>
  <c r="F19" i="3"/>
  <c r="F15" i="3"/>
  <c r="F12" i="3"/>
  <c r="F9" i="3"/>
  <c r="F6" i="3"/>
  <c r="F30" i="1"/>
  <c r="F29" i="1"/>
  <c r="F31" i="1" s="1"/>
  <c r="F25" i="1"/>
  <c r="F22" i="1"/>
  <c r="F19" i="1"/>
  <c r="F16" i="1"/>
  <c r="F8" i="1" l="1"/>
  <c r="F5" i="1"/>
  <c r="F7" i="1"/>
  <c r="F4" i="1"/>
  <c r="F6" i="1"/>
  <c r="F9" i="1" l="1"/>
  <c r="F10" i="1"/>
</calcChain>
</file>

<file path=xl/sharedStrings.xml><?xml version="1.0" encoding="utf-8"?>
<sst xmlns="http://schemas.openxmlformats.org/spreadsheetml/2006/main" count="223" uniqueCount="67">
  <si>
    <t>RENDICONTAZIONE DEI CONTRIBUTI EROGATI DALLE AREE VASTE ALLE FAMIGLIE - ANNO 2019</t>
  </si>
  <si>
    <t xml:space="preserve">DGRM n°121/2019- Determina n. 103 ASUR D.G del 11/03/2019 </t>
  </si>
  <si>
    <t>Finanziamento - Decreto n. 22/SPO del 25/02/2019</t>
  </si>
  <si>
    <t>Costi sostenuti Area Vasta 1</t>
  </si>
  <si>
    <t>Costi sostenuti Area Vasta 2</t>
  </si>
  <si>
    <t>Costi sostenuti Area Vasta 3</t>
  </si>
  <si>
    <t>Costi sostenuti Area Vasta 4</t>
  </si>
  <si>
    <t>Costi sostenuti Area Vasta 5</t>
  </si>
  <si>
    <t xml:space="preserve">Totale Contributi erogati dalle AA.VV. </t>
  </si>
  <si>
    <t xml:space="preserve">Totale contributo residuo </t>
  </si>
  <si>
    <t>UTENTI IN CARICO ANNO 2019</t>
  </si>
  <si>
    <t>AV1</t>
  </si>
  <si>
    <t>numero di utenti ammessi al contributo di € 1000,00</t>
  </si>
  <si>
    <t>numero di utenti ammessi al contributo di € 833</t>
  </si>
  <si>
    <t>numero complessivo dei pazienti ammessi ai contributi</t>
  </si>
  <si>
    <t>AV2</t>
  </si>
  <si>
    <t>AV3</t>
  </si>
  <si>
    <t>AV4</t>
  </si>
  <si>
    <t>AV5</t>
  </si>
  <si>
    <t>ASUR</t>
  </si>
  <si>
    <t>NUMERO DI UTENTI AMMESSI AL CONTRIBUTO DI € 1000,00</t>
  </si>
  <si>
    <t>NUMERO DI UTENTI AMMESSI AL CONTRIBUTO DI € 833</t>
  </si>
  <si>
    <t>NUMERO COMPLESSIVO DEI PAZIENTI AMMESSI AI CONTRIBUTI</t>
  </si>
  <si>
    <t xml:space="preserve">RENDICONTAZIONE ANNO 2019 </t>
  </si>
  <si>
    <t xml:space="preserve">DGRM n°121/2019- DETERMINA N. 103 ASUR D.G DEL 11/03/2019 Riconoscimento e valorizzazione del lavoro di cura del familiare - caregiver che assiste persone affette da SLA- Contributo mensile </t>
  </si>
  <si>
    <t>AV N. 1</t>
  </si>
  <si>
    <t>DISTRETTO</t>
  </si>
  <si>
    <t>N. PAZIENTI</t>
  </si>
  <si>
    <t xml:space="preserve">GENNAIO </t>
  </si>
  <si>
    <t>FEBBRAIO</t>
  </si>
  <si>
    <t>MARZO</t>
  </si>
  <si>
    <t>APRILE</t>
  </si>
  <si>
    <t>MAGGIO</t>
  </si>
  <si>
    <t>GIUGNO</t>
  </si>
  <si>
    <t>LUGLIO</t>
  </si>
  <si>
    <t xml:space="preserve">AGOSTO </t>
  </si>
  <si>
    <t>SETTEMBRE</t>
  </si>
  <si>
    <t>OTTOBRE</t>
  </si>
  <si>
    <t>NOVEMBRE</t>
  </si>
  <si>
    <t>DICEMBRE</t>
  </si>
  <si>
    <t>Totale</t>
  </si>
  <si>
    <t>PESARO</t>
  </si>
  <si>
    <t>URBINO</t>
  </si>
  <si>
    <t>FANO</t>
  </si>
  <si>
    <t xml:space="preserve">TOTALE </t>
  </si>
  <si>
    <t>NUMERO DI UTENTI AMMESSI AL CONTRIBUTO</t>
  </si>
  <si>
    <t xml:space="preserve">NUMERO DI UTENTI AMMESSI AL CONTRIBUTO </t>
  </si>
  <si>
    <t>Il Responsabile del Procedimento</t>
  </si>
  <si>
    <t>Il Direttore Amministrativo del Territorio</t>
  </si>
  <si>
    <t>ANCONA</t>
  </si>
  <si>
    <t>FABRIANO</t>
  </si>
  <si>
    <t>JESI</t>
  </si>
  <si>
    <t>SENIGALLIA</t>
  </si>
  <si>
    <t>AV 3</t>
  </si>
  <si>
    <t>Civitanova Marche</t>
  </si>
  <si>
    <t>Macerata</t>
  </si>
  <si>
    <t>Camerino</t>
  </si>
  <si>
    <t>Dr.ssa Lucia Pistacchi</t>
  </si>
  <si>
    <t>Dr. Alberto Carelli</t>
  </si>
  <si>
    <t>AV N. 4</t>
  </si>
  <si>
    <t>RENDICONTAZIONE ANNO 2019</t>
  </si>
  <si>
    <t xml:space="preserve">DGRM n°121/2019- DETERMINA N. 103 ASUR D.G DEL 11/03/2019 Riconoscimento e valorizzazione del lavoro di cura del familiare -caregiver che assiste persone affette da SLA- Contributo mensile </t>
  </si>
  <si>
    <t>AV5 ASCOLI PICENO</t>
  </si>
  <si>
    <t>Sn Benedetto del Tronto</t>
  </si>
  <si>
    <t>ASCOLI PICENO</t>
  </si>
  <si>
    <t>SBT</t>
  </si>
  <si>
    <t>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</si>
</sst>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 &quot;* #,##0.00_-;&quot;-€ &quot;* #,##0.00_-;_-&quot;€ &quot;* \-??_-;_-@_-"/>
    <numFmt numFmtId="165" formatCode="_-* #,##0.00_-;\-* #,##0.00_-;_-* \-??_-;_-@_-"/>
    <numFmt numFmtId="166" formatCode="#,##0.00_ ;[Red]\-#,##0.00\ "/>
  </numFmts>
  <fonts count="12" x14ac:knownFonts="1">
    <font>
      <sz val="10"/>
      <name val="Arial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i/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charset val="1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666699"/>
      </left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rgb="FF666699"/>
      </left>
      <right style="medium">
        <color rgb="FF666699"/>
      </right>
      <top/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 style="medium">
        <color rgb="FF666699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666699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666699"/>
      </right>
      <top/>
      <bottom style="medium">
        <color auto="1"/>
      </bottom>
      <diagonal/>
    </border>
    <border>
      <left style="thin">
        <color rgb="FF666699"/>
      </left>
      <right style="thin">
        <color rgb="FF666699"/>
      </right>
      <top/>
      <bottom style="medium">
        <color auto="1"/>
      </bottom>
      <diagonal/>
    </border>
    <border>
      <left style="medium">
        <color rgb="FF666699"/>
      </left>
      <right style="thin">
        <color rgb="FF666699"/>
      </right>
      <top/>
      <bottom style="medium">
        <color auto="1"/>
      </bottom>
      <diagonal/>
    </border>
    <border>
      <left style="thin">
        <color rgb="FF666699"/>
      </left>
      <right style="medium">
        <color auto="1"/>
      </right>
      <top/>
      <bottom style="medium">
        <color auto="1"/>
      </bottom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/>
      <right/>
      <top style="medium">
        <color rgb="FF666699"/>
      </top>
      <bottom style="medium">
        <color rgb="FF666699"/>
      </bottom>
      <diagonal/>
    </border>
    <border>
      <left/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666699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666699"/>
      </left>
      <right style="medium">
        <color auto="1"/>
      </right>
      <top/>
      <bottom/>
      <diagonal/>
    </border>
    <border>
      <left style="medium">
        <color auto="1"/>
      </left>
      <right style="thin">
        <color rgb="FF666699"/>
      </right>
      <top style="medium">
        <color auto="1"/>
      </top>
      <bottom style="medium">
        <color auto="1"/>
      </bottom>
      <diagonal/>
    </border>
    <border>
      <left style="thin">
        <color rgb="FF666699"/>
      </left>
      <right style="thin">
        <color rgb="FF666699"/>
      </right>
      <top style="medium">
        <color auto="1"/>
      </top>
      <bottom style="medium">
        <color auto="1"/>
      </bottom>
      <diagonal/>
    </border>
    <border>
      <left style="medium">
        <color rgb="FF666699"/>
      </left>
      <right style="thin">
        <color rgb="FF666699"/>
      </right>
      <top style="medium">
        <color auto="1"/>
      </top>
      <bottom style="medium">
        <color auto="1"/>
      </bottom>
      <diagonal/>
    </border>
    <border>
      <left style="thin">
        <color rgb="FF66669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666699"/>
      </left>
      <right style="thin">
        <color rgb="FF666699"/>
      </right>
      <top style="medium">
        <color rgb="FF666699"/>
      </top>
      <bottom/>
      <diagonal/>
    </border>
    <border>
      <left style="thin">
        <color rgb="FF666699"/>
      </left>
      <right style="thin">
        <color rgb="FF666699"/>
      </right>
      <top style="medium">
        <color rgb="FF666699"/>
      </top>
      <bottom/>
      <diagonal/>
    </border>
    <border>
      <left style="thin">
        <color rgb="FF666699"/>
      </left>
      <right/>
      <top style="medium">
        <color rgb="FF666699"/>
      </top>
      <bottom/>
      <diagonal/>
    </border>
    <border>
      <left style="medium">
        <color rgb="FF666699"/>
      </left>
      <right/>
      <top style="medium">
        <color rgb="FF666699"/>
      </top>
      <bottom/>
      <diagonal/>
    </border>
    <border>
      <left style="thin">
        <color rgb="FF666699"/>
      </left>
      <right/>
      <top/>
      <bottom style="thin">
        <color rgb="FF666699"/>
      </bottom>
      <diagonal/>
    </border>
    <border>
      <left style="medium">
        <color rgb="FF666699"/>
      </left>
      <right style="thin">
        <color rgb="FF666699"/>
      </right>
      <top style="thin">
        <color rgb="FF666699"/>
      </top>
      <bottom style="medium">
        <color rgb="FF666699"/>
      </bottom>
      <diagonal/>
    </border>
    <border>
      <left style="thin">
        <color rgb="FF666699"/>
      </left>
      <right style="thin">
        <color rgb="FF666699"/>
      </right>
      <top/>
      <bottom style="medium">
        <color rgb="FF666699"/>
      </bottom>
      <diagonal/>
    </border>
    <border>
      <left style="thin">
        <color rgb="FF666699"/>
      </left>
      <right style="thin">
        <color rgb="FF666699"/>
      </right>
      <top style="thin">
        <color rgb="FF666699"/>
      </top>
      <bottom style="medium">
        <color rgb="FF666699"/>
      </bottom>
      <diagonal/>
    </border>
    <border>
      <left style="thin">
        <color rgb="FF666699"/>
      </left>
      <right/>
      <top style="thin">
        <color rgb="FF666699"/>
      </top>
      <bottom style="medium">
        <color rgb="FF666699"/>
      </bottom>
      <diagonal/>
    </border>
  </borders>
  <cellStyleXfs count="4">
    <xf numFmtId="0" fontId="0" fillId="0" borderId="0"/>
    <xf numFmtId="165" fontId="10" fillId="0" borderId="0" applyBorder="0" applyProtection="0"/>
    <xf numFmtId="164" fontId="9" fillId="0" borderId="0" applyBorder="0" applyProtection="0"/>
    <xf numFmtId="164" fontId="9" fillId="0" borderId="0" applyBorder="0" applyProtection="0"/>
  </cellStyleXfs>
  <cellXfs count="107">
    <xf numFmtId="0" fontId="0" fillId="0" borderId="0" xfId="0"/>
    <xf numFmtId="0" fontId="0" fillId="2" borderId="0" xfId="0" applyFill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3" fillId="2" borderId="0" xfId="0" applyFont="1" applyFill="1" applyBorder="1" applyAlignment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4" fontId="2" fillId="2" borderId="1" xfId="0" applyNumberFormat="1" applyFont="1" applyFill="1" applyBorder="1"/>
    <xf numFmtId="0" fontId="2" fillId="2" borderId="5" xfId="0" applyFont="1" applyFill="1" applyBorder="1"/>
    <xf numFmtId="3" fontId="2" fillId="2" borderId="5" xfId="0" applyNumberFormat="1" applyFont="1" applyFill="1" applyBorder="1"/>
    <xf numFmtId="3" fontId="0" fillId="0" borderId="0" xfId="0" applyNumberFormat="1"/>
    <xf numFmtId="0" fontId="0" fillId="0" borderId="0" xfId="0" applyBorder="1"/>
    <xf numFmtId="0" fontId="5" fillId="2" borderId="4" xfId="0" applyFont="1" applyFill="1" applyBorder="1"/>
    <xf numFmtId="0" fontId="1" fillId="2" borderId="3" xfId="0" applyFont="1" applyFill="1" applyBorder="1"/>
    <xf numFmtId="0" fontId="2" fillId="2" borderId="1" xfId="0" applyFont="1" applyFill="1" applyBorder="1"/>
    <xf numFmtId="3" fontId="0" fillId="2" borderId="7" xfId="0" applyNumberFormat="1" applyFill="1" applyBorder="1"/>
    <xf numFmtId="0" fontId="1" fillId="2" borderId="8" xfId="0" applyFont="1" applyFill="1" applyBorder="1"/>
    <xf numFmtId="3" fontId="5" fillId="2" borderId="9" xfId="0" applyNumberFormat="1" applyFont="1" applyFill="1" applyBorder="1"/>
    <xf numFmtId="3" fontId="5" fillId="2" borderId="7" xfId="0" applyNumberFormat="1" applyFont="1" applyFill="1" applyBorder="1"/>
    <xf numFmtId="3" fontId="5" fillId="2" borderId="10" xfId="0" applyNumberFormat="1" applyFont="1" applyFill="1" applyBorder="1"/>
    <xf numFmtId="3" fontId="3" fillId="2" borderId="9" xfId="0" applyNumberFormat="1" applyFont="1" applyFill="1" applyBorder="1"/>
    <xf numFmtId="3" fontId="3" fillId="2" borderId="7" xfId="0" applyNumberFormat="1" applyFont="1" applyFill="1" applyBorder="1"/>
    <xf numFmtId="0" fontId="1" fillId="2" borderId="5" xfId="0" applyFont="1" applyFill="1" applyBorder="1"/>
    <xf numFmtId="0" fontId="1" fillId="2" borderId="1" xfId="0" applyFont="1" applyFill="1" applyBorder="1"/>
    <xf numFmtId="0" fontId="4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0" fontId="4" fillId="3" borderId="7" xfId="0" applyFont="1" applyFill="1" applyBorder="1"/>
    <xf numFmtId="4" fontId="4" fillId="3" borderId="7" xfId="0" applyNumberFormat="1" applyFont="1" applyFill="1" applyBorder="1"/>
    <xf numFmtId="0" fontId="7" fillId="0" borderId="1" xfId="0" applyFont="1" applyBorder="1"/>
    <xf numFmtId="0" fontId="0" fillId="0" borderId="1" xfId="0" applyFont="1" applyBorder="1"/>
    <xf numFmtId="0" fontId="8" fillId="0" borderId="1" xfId="0" applyFont="1" applyBorder="1"/>
    <xf numFmtId="3" fontId="9" fillId="0" borderId="1" xfId="0" applyNumberFormat="1" applyFont="1" applyBorder="1"/>
    <xf numFmtId="164" fontId="9" fillId="0" borderId="1" xfId="2" applyBorder="1" applyProtection="1"/>
    <xf numFmtId="4" fontId="4" fillId="0" borderId="1" xfId="3" applyNumberFormat="1" applyFont="1" applyBorder="1" applyAlignment="1" applyProtection="1"/>
    <xf numFmtId="0" fontId="0" fillId="0" borderId="15" xfId="0" applyFont="1" applyBorder="1"/>
    <xf numFmtId="3" fontId="9" fillId="0" borderId="16" xfId="0" applyNumberFormat="1" applyFont="1" applyBorder="1"/>
    <xf numFmtId="4" fontId="0" fillId="0" borderId="16" xfId="3" applyNumberFormat="1" applyFont="1" applyBorder="1" applyAlignment="1" applyProtection="1"/>
    <xf numFmtId="4" fontId="0" fillId="0" borderId="17" xfId="0" applyNumberFormat="1" applyFont="1" applyBorder="1"/>
    <xf numFmtId="4" fontId="9" fillId="0" borderId="16" xfId="0" applyNumberFormat="1" applyFont="1" applyBorder="1"/>
    <xf numFmtId="4" fontId="4" fillId="0" borderId="18" xfId="3" applyNumberFormat="1" applyFont="1" applyBorder="1" applyAlignment="1" applyProtection="1"/>
    <xf numFmtId="0" fontId="4" fillId="0" borderId="0" xfId="0" applyFont="1" applyBorder="1"/>
    <xf numFmtId="0" fontId="4" fillId="0" borderId="19" xfId="0" applyFont="1" applyBorder="1"/>
    <xf numFmtId="0" fontId="4" fillId="0" borderId="20" xfId="0" applyFont="1" applyBorder="1"/>
    <xf numFmtId="164" fontId="4" fillId="0" borderId="21" xfId="0" applyNumberFormat="1" applyFont="1" applyBorder="1"/>
    <xf numFmtId="3" fontId="0" fillId="3" borderId="7" xfId="0" applyNumberFormat="1" applyFill="1" applyBorder="1"/>
    <xf numFmtId="0" fontId="4" fillId="0" borderId="12" xfId="0" applyFont="1" applyBorder="1"/>
    <xf numFmtId="0" fontId="4" fillId="0" borderId="13" xfId="0" applyFont="1" applyBorder="1"/>
    <xf numFmtId="0" fontId="4" fillId="0" borderId="22" xfId="0" applyFont="1" applyBorder="1"/>
    <xf numFmtId="0" fontId="4" fillId="0" borderId="21" xfId="0" applyFont="1" applyBorder="1"/>
    <xf numFmtId="0" fontId="9" fillId="0" borderId="0" xfId="0" applyFont="1" applyBorder="1"/>
    <xf numFmtId="0" fontId="0" fillId="0" borderId="0" xfId="0" applyFont="1" applyBorder="1"/>
    <xf numFmtId="0" fontId="4" fillId="0" borderId="23" xfId="0" applyFont="1" applyBorder="1"/>
    <xf numFmtId="0" fontId="0" fillId="0" borderId="23" xfId="0" applyFont="1" applyBorder="1"/>
    <xf numFmtId="0" fontId="9" fillId="0" borderId="0" xfId="0" applyFont="1"/>
    <xf numFmtId="0" fontId="0" fillId="0" borderId="24" xfId="0" applyFont="1" applyBorder="1"/>
    <xf numFmtId="4" fontId="0" fillId="0" borderId="0" xfId="0" applyNumberFormat="1"/>
    <xf numFmtId="0" fontId="7" fillId="0" borderId="25" xfId="0" applyFont="1" applyBorder="1"/>
    <xf numFmtId="0" fontId="0" fillId="0" borderId="26" xfId="0" applyFont="1" applyBorder="1"/>
    <xf numFmtId="0" fontId="7" fillId="0" borderId="27" xfId="0" applyFont="1" applyBorder="1"/>
    <xf numFmtId="0" fontId="8" fillId="0" borderId="28" xfId="0" applyFont="1" applyBorder="1"/>
    <xf numFmtId="166" fontId="9" fillId="0" borderId="1" xfId="1" applyNumberFormat="1" applyFont="1" applyBorder="1" applyAlignment="1" applyProtection="1"/>
    <xf numFmtId="166" fontId="4" fillId="0" borderId="6" xfId="3" applyNumberFormat="1" applyFont="1" applyBorder="1" applyAlignment="1" applyProtection="1"/>
    <xf numFmtId="0" fontId="8" fillId="0" borderId="29" xfId="0" applyFont="1" applyBorder="1"/>
    <xf numFmtId="3" fontId="9" fillId="0" borderId="30" xfId="0" applyNumberFormat="1" applyFont="1" applyBorder="1"/>
    <xf numFmtId="166" fontId="9" fillId="0" borderId="30" xfId="0" applyNumberFormat="1" applyFont="1" applyBorder="1"/>
    <xf numFmtId="166" fontId="4" fillId="0" borderId="31" xfId="3" applyNumberFormat="1" applyFont="1" applyBorder="1" applyAlignment="1" applyProtection="1"/>
    <xf numFmtId="0" fontId="0" fillId="0" borderId="32" xfId="0" applyFont="1" applyBorder="1"/>
    <xf numFmtId="3" fontId="9" fillId="0" borderId="33" xfId="0" applyNumberFormat="1" applyFont="1" applyBorder="1"/>
    <xf numFmtId="166" fontId="0" fillId="0" borderId="33" xfId="1" applyNumberFormat="1" applyFont="1" applyBorder="1" applyAlignment="1" applyProtection="1"/>
    <xf numFmtId="166" fontId="0" fillId="0" borderId="33" xfId="3" applyNumberFormat="1" applyFont="1" applyBorder="1" applyAlignment="1" applyProtection="1"/>
    <xf numFmtId="166" fontId="0" fillId="0" borderId="34" xfId="0" applyNumberFormat="1" applyFont="1" applyBorder="1"/>
    <xf numFmtId="166" fontId="9" fillId="0" borderId="33" xfId="0" applyNumberFormat="1" applyFont="1" applyBorder="1"/>
    <xf numFmtId="166" fontId="4" fillId="0" borderId="35" xfId="3" applyNumberFormat="1" applyFont="1" applyBorder="1" applyAlignment="1" applyProtection="1"/>
    <xf numFmtId="4" fontId="9" fillId="0" borderId="1" xfId="2" applyNumberFormat="1" applyBorder="1" applyAlignment="1" applyProtection="1"/>
    <xf numFmtId="4" fontId="4" fillId="0" borderId="6" xfId="3" applyNumberFormat="1" applyFont="1" applyBorder="1" applyAlignment="1" applyProtection="1"/>
    <xf numFmtId="4" fontId="4" fillId="0" borderId="31" xfId="3" applyNumberFormat="1" applyFont="1" applyBorder="1" applyAlignment="1" applyProtection="1"/>
    <xf numFmtId="4" fontId="0" fillId="0" borderId="33" xfId="3" applyNumberFormat="1" applyFont="1" applyBorder="1" applyAlignment="1" applyProtection="1"/>
    <xf numFmtId="4" fontId="0" fillId="0" borderId="34" xfId="0" applyNumberFormat="1" applyFont="1" applyBorder="1"/>
    <xf numFmtId="4" fontId="9" fillId="0" borderId="33" xfId="0" applyNumberFormat="1" applyFont="1" applyBorder="1"/>
    <xf numFmtId="4" fontId="4" fillId="0" borderId="35" xfId="3" applyNumberFormat="1" applyFont="1" applyBorder="1" applyAlignment="1" applyProtection="1"/>
    <xf numFmtId="3" fontId="0" fillId="2" borderId="0" xfId="0" applyNumberFormat="1" applyFill="1" applyBorder="1"/>
    <xf numFmtId="0" fontId="9" fillId="0" borderId="23" xfId="0" applyFont="1" applyBorder="1"/>
    <xf numFmtId="0" fontId="5" fillId="0" borderId="0" xfId="0" applyFont="1"/>
    <xf numFmtId="0" fontId="5" fillId="0" borderId="24" xfId="0" applyFont="1" applyBorder="1"/>
    <xf numFmtId="0" fontId="6" fillId="0" borderId="12" xfId="0" applyFont="1" applyBorder="1" applyAlignment="1"/>
    <xf numFmtId="0" fontId="7" fillId="0" borderId="36" xfId="0" applyFont="1" applyBorder="1"/>
    <xf numFmtId="0" fontId="0" fillId="0" borderId="37" xfId="0" applyFont="1" applyBorder="1"/>
    <xf numFmtId="0" fontId="0" fillId="0" borderId="38" xfId="0" applyFont="1" applyBorder="1"/>
    <xf numFmtId="0" fontId="0" fillId="0" borderId="39" xfId="0" applyFont="1" applyBorder="1"/>
    <xf numFmtId="4" fontId="9" fillId="0" borderId="2" xfId="2" applyNumberFormat="1" applyBorder="1" applyAlignment="1" applyProtection="1"/>
    <xf numFmtId="4" fontId="9" fillId="2" borderId="1" xfId="2" applyNumberFormat="1" applyFill="1" applyBorder="1" applyAlignment="1" applyProtection="1"/>
    <xf numFmtId="3" fontId="9" fillId="0" borderId="5" xfId="0" applyNumberFormat="1" applyFont="1" applyBorder="1"/>
    <xf numFmtId="0" fontId="8" fillId="0" borderId="0" xfId="0" applyFont="1" applyBorder="1"/>
    <xf numFmtId="0" fontId="8" fillId="0" borderId="40" xfId="0" applyFont="1" applyBorder="1"/>
    <xf numFmtId="0" fontId="0" fillId="0" borderId="41" xfId="0" applyFont="1" applyBorder="1"/>
    <xf numFmtId="3" fontId="9" fillId="0" borderId="42" xfId="0" applyNumberFormat="1" applyFont="1" applyBorder="1"/>
    <xf numFmtId="4" fontId="0" fillId="0" borderId="43" xfId="3" applyNumberFormat="1" applyFont="1" applyBorder="1" applyAlignment="1" applyProtection="1"/>
    <xf numFmtId="4" fontId="0" fillId="0" borderId="44" xfId="3" applyNumberFormat="1" applyFont="1" applyBorder="1" applyAlignment="1" applyProtection="1"/>
    <xf numFmtId="0" fontId="2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4" fontId="11" fillId="2" borderId="1" xfId="0" applyNumberFormat="1" applyFont="1" applyFill="1" applyBorder="1"/>
  </cellXfs>
  <cellStyles count="4">
    <cellStyle name="Excel Built-in Explanatory Text" xfId="3"/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zoomScaleNormal="100" workbookViewId="0">
      <selection activeCell="F9" sqref="F9"/>
    </sheetView>
  </sheetViews>
  <sheetFormatPr defaultColWidth="8.7109375" defaultRowHeight="12.75" x14ac:dyDescent="0.2"/>
  <cols>
    <col min="1" max="1" width="6.5703125" customWidth="1"/>
    <col min="4" max="4" width="25.5703125" customWidth="1"/>
    <col min="5" max="5" width="28" customWidth="1"/>
    <col min="6" max="6" width="23" customWidth="1"/>
  </cols>
  <sheetData>
    <row r="1" spans="1:13" ht="15.75" customHeight="1" x14ac:dyDescent="0.25">
      <c r="A1" s="102" t="s">
        <v>0</v>
      </c>
      <c r="B1" s="102"/>
      <c r="C1" s="102"/>
      <c r="D1" s="102"/>
      <c r="E1" s="102"/>
      <c r="F1" s="102"/>
      <c r="G1" s="1"/>
      <c r="H1" s="1"/>
      <c r="I1" s="1"/>
      <c r="J1" s="1"/>
      <c r="K1" s="1"/>
      <c r="L1" s="1"/>
      <c r="M1" s="1"/>
    </row>
    <row r="2" spans="1:13" ht="16.5" customHeight="1" x14ac:dyDescent="0.25">
      <c r="A2" s="2" t="s">
        <v>1</v>
      </c>
      <c r="B2" s="3"/>
      <c r="C2" s="3"/>
      <c r="D2" s="3"/>
      <c r="E2" s="3"/>
      <c r="F2" s="4"/>
      <c r="G2" s="5"/>
      <c r="H2" s="5"/>
      <c r="I2" s="5"/>
      <c r="J2" s="5"/>
      <c r="K2" s="5"/>
      <c r="L2" s="5"/>
      <c r="M2" s="5"/>
    </row>
    <row r="3" spans="1:13" ht="15" x14ac:dyDescent="0.25">
      <c r="A3" s="6" t="s">
        <v>2</v>
      </c>
      <c r="B3" s="7"/>
      <c r="C3" s="7"/>
      <c r="D3" s="7"/>
      <c r="E3" s="8"/>
      <c r="F3" s="106">
        <v>1280000</v>
      </c>
      <c r="G3" s="1"/>
      <c r="H3" s="1"/>
      <c r="I3" s="1"/>
      <c r="J3" s="1"/>
      <c r="K3" s="1"/>
      <c r="L3" s="1"/>
      <c r="M3" s="1"/>
    </row>
    <row r="4" spans="1:13" ht="14.25" x14ac:dyDescent="0.2">
      <c r="A4" s="6" t="s">
        <v>3</v>
      </c>
      <c r="B4" s="7"/>
      <c r="C4" s="7"/>
      <c r="D4" s="7"/>
      <c r="E4" s="8"/>
      <c r="F4" s="9">
        <f>'AV1'!B4</f>
        <v>282590</v>
      </c>
      <c r="G4" s="1"/>
      <c r="H4" s="1"/>
      <c r="I4" s="1"/>
      <c r="J4" s="1"/>
      <c r="K4" s="1"/>
      <c r="L4" s="1"/>
      <c r="M4" s="1"/>
    </row>
    <row r="5" spans="1:13" ht="14.25" x14ac:dyDescent="0.2">
      <c r="A5" s="6" t="s">
        <v>4</v>
      </c>
      <c r="B5" s="7"/>
      <c r="C5" s="7"/>
      <c r="D5" s="7"/>
      <c r="E5" s="8"/>
      <c r="F5" s="9">
        <f>'AV2'!B4</f>
        <v>363731.47000000003</v>
      </c>
      <c r="G5" s="1"/>
      <c r="H5" s="1"/>
      <c r="I5" s="1"/>
      <c r="J5" s="1"/>
      <c r="K5" s="1"/>
      <c r="L5" s="1"/>
      <c r="M5" s="1"/>
    </row>
    <row r="6" spans="1:13" ht="14.25" x14ac:dyDescent="0.2">
      <c r="A6" s="6" t="s">
        <v>5</v>
      </c>
      <c r="B6" s="7"/>
      <c r="C6" s="7"/>
      <c r="D6" s="7"/>
      <c r="E6" s="8"/>
      <c r="F6" s="9">
        <f>'AV3'!B4</f>
        <v>165453</v>
      </c>
      <c r="G6" s="1"/>
      <c r="H6" s="1"/>
      <c r="I6" s="1"/>
      <c r="J6" s="1"/>
      <c r="K6" s="1"/>
      <c r="L6" s="1"/>
      <c r="M6" s="1"/>
    </row>
    <row r="7" spans="1:13" ht="14.25" x14ac:dyDescent="0.2">
      <c r="A7" s="6" t="s">
        <v>6</v>
      </c>
      <c r="B7" s="7"/>
      <c r="C7" s="7"/>
      <c r="D7" s="7"/>
      <c r="E7" s="8"/>
      <c r="F7" s="9">
        <f>'AV4'!B4</f>
        <v>219607.6</v>
      </c>
      <c r="G7" s="1"/>
      <c r="H7" s="1"/>
      <c r="I7" s="1"/>
      <c r="J7" s="1"/>
      <c r="K7" s="1"/>
      <c r="L7" s="1"/>
      <c r="M7" s="1"/>
    </row>
    <row r="8" spans="1:13" ht="14.25" x14ac:dyDescent="0.2">
      <c r="A8" s="6" t="s">
        <v>7</v>
      </c>
      <c r="B8" s="7"/>
      <c r="C8" s="7"/>
      <c r="D8" s="7"/>
      <c r="E8" s="8"/>
      <c r="F8" s="9">
        <f>'AV5'!B4</f>
        <v>229520</v>
      </c>
      <c r="G8" s="1"/>
      <c r="H8" s="1"/>
      <c r="I8" s="1"/>
      <c r="J8" s="1"/>
      <c r="K8" s="1"/>
      <c r="L8" s="1"/>
      <c r="M8" s="1"/>
    </row>
    <row r="9" spans="1:13" ht="15" x14ac:dyDescent="0.25">
      <c r="A9" s="6" t="s">
        <v>8</v>
      </c>
      <c r="B9" s="7"/>
      <c r="C9" s="7"/>
      <c r="D9" s="7"/>
      <c r="E9" s="8"/>
      <c r="F9" s="106">
        <f>SUM(F4:F8)</f>
        <v>1260902.0699999998</v>
      </c>
      <c r="G9" s="1"/>
      <c r="H9" s="1"/>
      <c r="I9" s="1"/>
      <c r="J9" s="1"/>
      <c r="K9" s="1"/>
      <c r="L9" s="1"/>
      <c r="M9" s="1"/>
    </row>
    <row r="10" spans="1:13" ht="14.25" x14ac:dyDescent="0.2">
      <c r="A10" s="6" t="s">
        <v>9</v>
      </c>
      <c r="B10" s="7"/>
      <c r="C10" s="7"/>
      <c r="D10" s="7"/>
      <c r="E10" s="8"/>
      <c r="F10" s="9">
        <f>F3-F4-F5-F6-F7-F8</f>
        <v>19097.930000000022</v>
      </c>
      <c r="G10" s="1"/>
      <c r="H10" s="1"/>
      <c r="I10" s="1"/>
      <c r="J10" s="1"/>
      <c r="K10" s="1"/>
      <c r="L10" s="1"/>
      <c r="M10" s="1"/>
    </row>
    <row r="13" spans="1:13" ht="15" x14ac:dyDescent="0.25">
      <c r="A13" s="103" t="s">
        <v>10</v>
      </c>
      <c r="B13" s="103"/>
      <c r="C13" s="103"/>
      <c r="D13" s="103"/>
      <c r="E13" s="103"/>
      <c r="F13" s="103"/>
    </row>
    <row r="14" spans="1:13" ht="14.25" x14ac:dyDescent="0.2">
      <c r="A14" s="10" t="s">
        <v>11</v>
      </c>
      <c r="B14" s="101" t="s">
        <v>12</v>
      </c>
      <c r="C14" s="101"/>
      <c r="D14" s="101"/>
      <c r="E14" s="101"/>
      <c r="F14" s="11">
        <v>3</v>
      </c>
    </row>
    <row r="15" spans="1:13" ht="14.25" x14ac:dyDescent="0.2">
      <c r="A15" s="10" t="s">
        <v>11</v>
      </c>
      <c r="B15" s="101" t="s">
        <v>13</v>
      </c>
      <c r="C15" s="101"/>
      <c r="D15" s="101"/>
      <c r="E15" s="101"/>
      <c r="F15" s="11">
        <v>49</v>
      </c>
    </row>
    <row r="16" spans="1:13" ht="14.25" x14ac:dyDescent="0.2">
      <c r="A16" s="10" t="s">
        <v>11</v>
      </c>
      <c r="B16" s="101" t="s">
        <v>14</v>
      </c>
      <c r="C16" s="101"/>
      <c r="D16" s="101"/>
      <c r="E16" s="101"/>
      <c r="F16" s="11">
        <f>SUM(F14:F15)</f>
        <v>52</v>
      </c>
    </row>
    <row r="17" spans="1:8" ht="14.25" x14ac:dyDescent="0.2">
      <c r="A17" s="10" t="s">
        <v>15</v>
      </c>
      <c r="B17" s="101" t="s">
        <v>12</v>
      </c>
      <c r="C17" s="101"/>
      <c r="D17" s="101"/>
      <c r="E17" s="101"/>
      <c r="F17" s="11">
        <v>16</v>
      </c>
    </row>
    <row r="18" spans="1:8" ht="14.25" x14ac:dyDescent="0.2">
      <c r="A18" s="10" t="s">
        <v>15</v>
      </c>
      <c r="B18" s="101" t="s">
        <v>13</v>
      </c>
      <c r="C18" s="101"/>
      <c r="D18" s="101"/>
      <c r="E18" s="101"/>
      <c r="F18" s="11">
        <v>23</v>
      </c>
    </row>
    <row r="19" spans="1:8" ht="14.25" x14ac:dyDescent="0.2">
      <c r="A19" s="10" t="s">
        <v>15</v>
      </c>
      <c r="B19" s="101" t="s">
        <v>14</v>
      </c>
      <c r="C19" s="101"/>
      <c r="D19" s="101"/>
      <c r="E19" s="101"/>
      <c r="F19" s="11">
        <f>SUM(F17:F18)</f>
        <v>39</v>
      </c>
    </row>
    <row r="20" spans="1:8" ht="14.25" x14ac:dyDescent="0.2">
      <c r="A20" s="10" t="s">
        <v>16</v>
      </c>
      <c r="B20" s="101" t="s">
        <v>12</v>
      </c>
      <c r="C20" s="101"/>
      <c r="D20" s="101"/>
      <c r="E20" s="101"/>
      <c r="F20" s="11">
        <v>7</v>
      </c>
    </row>
    <row r="21" spans="1:8" ht="14.25" x14ac:dyDescent="0.2">
      <c r="A21" s="10" t="s">
        <v>16</v>
      </c>
      <c r="B21" s="101" t="s">
        <v>13</v>
      </c>
      <c r="C21" s="101"/>
      <c r="D21" s="101"/>
      <c r="E21" s="101"/>
      <c r="F21" s="11">
        <v>17</v>
      </c>
    </row>
    <row r="22" spans="1:8" ht="14.25" x14ac:dyDescent="0.2">
      <c r="A22" s="10" t="s">
        <v>16</v>
      </c>
      <c r="B22" s="101" t="s">
        <v>14</v>
      </c>
      <c r="C22" s="101"/>
      <c r="D22" s="101"/>
      <c r="E22" s="101"/>
      <c r="F22" s="11">
        <f>SUM(F20:F21)</f>
        <v>24</v>
      </c>
    </row>
    <row r="23" spans="1:8" ht="14.25" x14ac:dyDescent="0.2">
      <c r="A23" s="10" t="s">
        <v>17</v>
      </c>
      <c r="B23" s="101" t="s">
        <v>12</v>
      </c>
      <c r="C23" s="101"/>
      <c r="D23" s="101"/>
      <c r="E23" s="101"/>
      <c r="F23" s="11">
        <v>10</v>
      </c>
    </row>
    <row r="24" spans="1:8" ht="14.25" x14ac:dyDescent="0.2">
      <c r="A24" s="10" t="s">
        <v>17</v>
      </c>
      <c r="B24" s="101" t="s">
        <v>13</v>
      </c>
      <c r="C24" s="101"/>
      <c r="D24" s="101"/>
      <c r="E24" s="101"/>
      <c r="F24" s="11">
        <v>11</v>
      </c>
    </row>
    <row r="25" spans="1:8" ht="14.25" x14ac:dyDescent="0.2">
      <c r="A25" s="10" t="s">
        <v>17</v>
      </c>
      <c r="B25" s="101" t="s">
        <v>14</v>
      </c>
      <c r="C25" s="101"/>
      <c r="D25" s="101"/>
      <c r="E25" s="101"/>
      <c r="F25" s="11">
        <f>SUM(F23:F24)</f>
        <v>21</v>
      </c>
    </row>
    <row r="26" spans="1:8" ht="14.25" x14ac:dyDescent="0.2">
      <c r="A26" s="10" t="s">
        <v>18</v>
      </c>
      <c r="B26" s="101" t="s">
        <v>12</v>
      </c>
      <c r="C26" s="101"/>
      <c r="D26" s="101"/>
      <c r="E26" s="101"/>
      <c r="F26" s="11">
        <v>9</v>
      </c>
    </row>
    <row r="27" spans="1:8" ht="14.25" x14ac:dyDescent="0.2">
      <c r="A27" s="10" t="s">
        <v>18</v>
      </c>
      <c r="B27" s="101" t="s">
        <v>13</v>
      </c>
      <c r="C27" s="101"/>
      <c r="D27" s="101"/>
      <c r="E27" s="101"/>
      <c r="F27" s="11">
        <v>13</v>
      </c>
    </row>
    <row r="28" spans="1:8" ht="14.25" x14ac:dyDescent="0.2">
      <c r="A28" s="10" t="s">
        <v>18</v>
      </c>
      <c r="B28" s="101" t="s">
        <v>14</v>
      </c>
      <c r="C28" s="101"/>
      <c r="D28" s="101"/>
      <c r="E28" s="101"/>
      <c r="F28" s="11">
        <v>22</v>
      </c>
    </row>
    <row r="29" spans="1:8" ht="14.25" x14ac:dyDescent="0.2">
      <c r="A29" s="10" t="s">
        <v>19</v>
      </c>
      <c r="B29" s="101" t="s">
        <v>12</v>
      </c>
      <c r="C29" s="101"/>
      <c r="D29" s="101"/>
      <c r="E29" s="101"/>
      <c r="F29" s="11">
        <f>SUM(F14,F17,F20,F23,F26)</f>
        <v>45</v>
      </c>
    </row>
    <row r="30" spans="1:8" ht="14.25" x14ac:dyDescent="0.2">
      <c r="A30" s="10" t="s">
        <v>19</v>
      </c>
      <c r="B30" s="101" t="s">
        <v>13</v>
      </c>
      <c r="C30" s="101"/>
      <c r="D30" s="101"/>
      <c r="E30" s="101"/>
      <c r="F30" s="11">
        <f>SUM(F15,F18,F21,F24,F27)</f>
        <v>113</v>
      </c>
    </row>
    <row r="31" spans="1:8" ht="14.25" x14ac:dyDescent="0.2">
      <c r="A31" s="10" t="s">
        <v>19</v>
      </c>
      <c r="B31" s="101" t="s">
        <v>14</v>
      </c>
      <c r="C31" s="101"/>
      <c r="D31" s="101"/>
      <c r="E31" s="101"/>
      <c r="F31" s="11">
        <f>SUM(F29:F30)</f>
        <v>158</v>
      </c>
      <c r="H31" s="12"/>
    </row>
  </sheetData>
  <mergeCells count="20">
    <mergeCell ref="A1:F1"/>
    <mergeCell ref="A13:F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</mergeCells>
  <pageMargins left="0.7" right="0.7" top="0.75" bottom="0.75" header="0.51180555555555496" footer="0.51180555555555496"/>
  <pageSetup paperSize="9" firstPageNumber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1"/>
  <sheetViews>
    <sheetView zoomScaleNormal="100" workbookViewId="0">
      <selection activeCell="C42" sqref="C42"/>
    </sheetView>
  </sheetViews>
  <sheetFormatPr defaultColWidth="8.7109375" defaultRowHeight="12.75" x14ac:dyDescent="0.2"/>
  <cols>
    <col min="1" max="1" width="7.28515625" customWidth="1"/>
    <col min="5" max="5" width="46.28515625" customWidth="1"/>
    <col min="6" max="6" width="8.5703125" customWidth="1"/>
  </cols>
  <sheetData>
    <row r="3" spans="1:6" ht="15.75" x14ac:dyDescent="0.25">
      <c r="A3" s="6"/>
      <c r="B3" s="15" t="s">
        <v>10</v>
      </c>
      <c r="C3" s="7"/>
      <c r="D3" s="7"/>
      <c r="E3" s="7"/>
      <c r="F3" s="14"/>
    </row>
    <row r="4" spans="1:6" ht="14.25" x14ac:dyDescent="0.2">
      <c r="A4" s="16" t="s">
        <v>11</v>
      </c>
      <c r="B4" s="16" t="s">
        <v>20</v>
      </c>
      <c r="C4" s="16"/>
      <c r="D4" s="16"/>
      <c r="E4" s="16"/>
      <c r="F4" s="17">
        <v>3</v>
      </c>
    </row>
    <row r="5" spans="1:6" ht="14.25" x14ac:dyDescent="0.2">
      <c r="A5" s="16" t="s">
        <v>11</v>
      </c>
      <c r="B5" s="16" t="s">
        <v>21</v>
      </c>
      <c r="C5" s="16"/>
      <c r="D5" s="16"/>
      <c r="E5" s="16"/>
      <c r="F5" s="17">
        <v>49</v>
      </c>
    </row>
    <row r="6" spans="1:6" ht="15" x14ac:dyDescent="0.25">
      <c r="A6" s="18" t="s">
        <v>11</v>
      </c>
      <c r="B6" s="18" t="s">
        <v>22</v>
      </c>
      <c r="C6" s="18"/>
      <c r="D6" s="18"/>
      <c r="E6" s="18"/>
      <c r="F6" s="17">
        <f>SUM(F4:F5)</f>
        <v>52</v>
      </c>
    </row>
    <row r="7" spans="1:6" ht="14.25" x14ac:dyDescent="0.2">
      <c r="A7" s="10" t="s">
        <v>15</v>
      </c>
      <c r="B7" s="10" t="s">
        <v>20</v>
      </c>
      <c r="C7" s="10"/>
      <c r="D7" s="10"/>
      <c r="E7" s="10"/>
      <c r="F7" s="17">
        <v>16</v>
      </c>
    </row>
    <row r="8" spans="1:6" ht="14.25" x14ac:dyDescent="0.2">
      <c r="A8" s="16" t="s">
        <v>15</v>
      </c>
      <c r="B8" s="16" t="s">
        <v>21</v>
      </c>
      <c r="C8" s="16"/>
      <c r="D8" s="16"/>
      <c r="E8" s="16"/>
      <c r="F8" s="17">
        <v>23</v>
      </c>
    </row>
    <row r="9" spans="1:6" ht="15" x14ac:dyDescent="0.25">
      <c r="A9" s="18" t="s">
        <v>15</v>
      </c>
      <c r="B9" s="18" t="s">
        <v>22</v>
      </c>
      <c r="C9" s="18"/>
      <c r="D9" s="18"/>
      <c r="E9" s="18"/>
      <c r="F9" s="17">
        <f>SUM(F7:F8)</f>
        <v>39</v>
      </c>
    </row>
    <row r="10" spans="1:6" ht="14.25" x14ac:dyDescent="0.2">
      <c r="A10" s="10" t="s">
        <v>16</v>
      </c>
      <c r="B10" s="10" t="s">
        <v>20</v>
      </c>
      <c r="C10" s="10"/>
      <c r="D10" s="10"/>
      <c r="E10" s="10"/>
      <c r="F10" s="17">
        <v>7</v>
      </c>
    </row>
    <row r="11" spans="1:6" ht="14.25" x14ac:dyDescent="0.2">
      <c r="A11" s="16" t="s">
        <v>16</v>
      </c>
      <c r="B11" s="16" t="s">
        <v>21</v>
      </c>
      <c r="C11" s="16"/>
      <c r="D11" s="16"/>
      <c r="E11" s="16"/>
      <c r="F11" s="17">
        <v>17</v>
      </c>
    </row>
    <row r="12" spans="1:6" ht="15" x14ac:dyDescent="0.25">
      <c r="A12" s="18" t="s">
        <v>16</v>
      </c>
      <c r="B12" s="18" t="s">
        <v>22</v>
      </c>
      <c r="C12" s="18"/>
      <c r="D12" s="18"/>
      <c r="E12" s="18"/>
      <c r="F12" s="17">
        <f>SUM(F10:F11)</f>
        <v>24</v>
      </c>
    </row>
    <row r="13" spans="1:6" ht="14.25" x14ac:dyDescent="0.2">
      <c r="A13" s="10" t="s">
        <v>17</v>
      </c>
      <c r="B13" s="10" t="s">
        <v>20</v>
      </c>
      <c r="C13" s="10"/>
      <c r="D13" s="10"/>
      <c r="E13" s="10"/>
      <c r="F13" s="17">
        <v>10</v>
      </c>
    </row>
    <row r="14" spans="1:6" ht="14.25" x14ac:dyDescent="0.2">
      <c r="A14" s="16" t="s">
        <v>17</v>
      </c>
      <c r="B14" s="16" t="s">
        <v>21</v>
      </c>
      <c r="C14" s="16"/>
      <c r="D14" s="16"/>
      <c r="E14" s="16"/>
      <c r="F14" s="17">
        <v>11</v>
      </c>
    </row>
    <row r="15" spans="1:6" ht="15" x14ac:dyDescent="0.25">
      <c r="A15" s="18" t="s">
        <v>17</v>
      </c>
      <c r="B15" s="18" t="s">
        <v>22</v>
      </c>
      <c r="C15" s="18"/>
      <c r="D15" s="18"/>
      <c r="E15" s="18"/>
      <c r="F15" s="17">
        <f>SUM(F13:F14)</f>
        <v>21</v>
      </c>
    </row>
    <row r="16" spans="1:6" ht="15" x14ac:dyDescent="0.2">
      <c r="A16" s="10" t="s">
        <v>18</v>
      </c>
      <c r="B16" s="10" t="s">
        <v>20</v>
      </c>
      <c r="C16" s="10"/>
      <c r="D16" s="10"/>
      <c r="E16" s="10"/>
      <c r="F16" s="19">
        <v>9</v>
      </c>
    </row>
    <row r="17" spans="1:6" ht="15" x14ac:dyDescent="0.2">
      <c r="A17" s="16" t="s">
        <v>18</v>
      </c>
      <c r="B17" s="16" t="s">
        <v>21</v>
      </c>
      <c r="C17" s="16"/>
      <c r="D17" s="16"/>
      <c r="E17" s="16"/>
      <c r="F17" s="20">
        <v>13</v>
      </c>
    </row>
    <row r="18" spans="1:6" ht="15.75" x14ac:dyDescent="0.25">
      <c r="A18" s="18" t="s">
        <v>18</v>
      </c>
      <c r="B18" s="18" t="s">
        <v>22</v>
      </c>
      <c r="C18" s="18"/>
      <c r="D18" s="18"/>
      <c r="E18" s="18"/>
      <c r="F18" s="21">
        <v>22</v>
      </c>
    </row>
    <row r="19" spans="1:6" ht="15.75" x14ac:dyDescent="0.25">
      <c r="A19" s="10" t="s">
        <v>19</v>
      </c>
      <c r="B19" s="10" t="s">
        <v>20</v>
      </c>
      <c r="C19" s="10"/>
      <c r="D19" s="10"/>
      <c r="E19" s="10"/>
      <c r="F19" s="22">
        <f>SUM(F4,F7,F10,F13,F16)</f>
        <v>45</v>
      </c>
    </row>
    <row r="20" spans="1:6" ht="15.75" x14ac:dyDescent="0.25">
      <c r="A20" s="10" t="s">
        <v>19</v>
      </c>
      <c r="B20" s="16" t="s">
        <v>21</v>
      </c>
      <c r="C20" s="16"/>
      <c r="D20" s="16"/>
      <c r="E20" s="16"/>
      <c r="F20" s="23">
        <f>SUM(F5,F8,F11,F14,F17)</f>
        <v>113</v>
      </c>
    </row>
    <row r="21" spans="1:6" ht="15.75" x14ac:dyDescent="0.25">
      <c r="A21" s="24" t="s">
        <v>19</v>
      </c>
      <c r="B21" s="25" t="s">
        <v>22</v>
      </c>
      <c r="C21" s="25"/>
      <c r="D21" s="25"/>
      <c r="E21" s="25"/>
      <c r="F21" s="23">
        <f>SUM(F19:F20)</f>
        <v>158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34"/>
  <sheetViews>
    <sheetView topLeftCell="D4" zoomScaleNormal="100" workbookViewId="0">
      <selection activeCell="C4" sqref="C1:O1048576"/>
    </sheetView>
  </sheetViews>
  <sheetFormatPr defaultColWidth="9" defaultRowHeight="12.75" x14ac:dyDescent="0.2"/>
  <cols>
    <col min="1" max="1" width="22.28515625" customWidth="1"/>
    <col min="2" max="2" width="13.42578125" customWidth="1"/>
    <col min="3" max="5" width="11.85546875" bestFit="1" customWidth="1"/>
    <col min="6" max="6" width="11.85546875" customWidth="1"/>
    <col min="7" max="7" width="11.85546875" bestFit="1" customWidth="1"/>
    <col min="8" max="10" width="11.85546875" customWidth="1"/>
    <col min="11" max="11" width="12.28515625" bestFit="1" customWidth="1"/>
    <col min="12" max="14" width="11.85546875" bestFit="1" customWidth="1"/>
    <col min="15" max="15" width="12.85546875" bestFit="1" customWidth="1"/>
    <col min="1021" max="1024" width="8.7109375" customWidth="1"/>
  </cols>
  <sheetData>
    <row r="1" spans="1:15" x14ac:dyDescent="0.2">
      <c r="A1" s="104" t="s">
        <v>23</v>
      </c>
      <c r="B1" s="104"/>
      <c r="C1" s="104"/>
    </row>
    <row r="2" spans="1:15" x14ac:dyDescent="0.2">
      <c r="A2" s="26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4" spans="1:15" x14ac:dyDescent="0.2">
      <c r="A4" s="29" t="s">
        <v>25</v>
      </c>
      <c r="B4" s="30">
        <f>O12</f>
        <v>282590</v>
      </c>
    </row>
    <row r="6" spans="1:15" x14ac:dyDescent="0.2">
      <c r="A6" s="31" t="s">
        <v>26</v>
      </c>
      <c r="B6" s="32" t="s">
        <v>27</v>
      </c>
      <c r="C6" s="32" t="s">
        <v>28</v>
      </c>
      <c r="D6" s="32" t="s">
        <v>29</v>
      </c>
      <c r="E6" s="32" t="s">
        <v>30</v>
      </c>
      <c r="F6" s="32" t="s">
        <v>31</v>
      </c>
      <c r="G6" s="32" t="s">
        <v>32</v>
      </c>
      <c r="H6" s="32" t="s">
        <v>33</v>
      </c>
      <c r="I6" s="32" t="s">
        <v>34</v>
      </c>
      <c r="J6" s="32" t="s">
        <v>35</v>
      </c>
      <c r="K6" s="32" t="s">
        <v>36</v>
      </c>
      <c r="L6" s="32" t="s">
        <v>37</v>
      </c>
      <c r="M6" s="32" t="s">
        <v>38</v>
      </c>
      <c r="N6" s="32" t="s">
        <v>39</v>
      </c>
      <c r="O6" s="31" t="s">
        <v>40</v>
      </c>
    </row>
    <row r="7" spans="1:15" x14ac:dyDescent="0.2">
      <c r="A7" s="33" t="s">
        <v>41</v>
      </c>
      <c r="B7" s="34">
        <v>26</v>
      </c>
      <c r="C7" s="35">
        <v>9255.5</v>
      </c>
      <c r="D7" s="35">
        <v>9255.5</v>
      </c>
      <c r="E7" s="35">
        <v>8497</v>
      </c>
      <c r="F7" s="35">
        <v>9163</v>
      </c>
      <c r="G7" s="35">
        <v>8330</v>
      </c>
      <c r="H7" s="35">
        <v>8330</v>
      </c>
      <c r="I7" s="35">
        <v>9163</v>
      </c>
      <c r="J7" s="35">
        <v>9163</v>
      </c>
      <c r="K7" s="35">
        <v>9163</v>
      </c>
      <c r="L7" s="35">
        <v>10829</v>
      </c>
      <c r="M7" s="35">
        <v>10829</v>
      </c>
      <c r="N7" s="35">
        <v>9163</v>
      </c>
      <c r="O7" s="35">
        <f>SUM(C7:N7)</f>
        <v>111141</v>
      </c>
    </row>
    <row r="8" spans="1:15" x14ac:dyDescent="0.2">
      <c r="A8" s="33" t="s">
        <v>42</v>
      </c>
      <c r="B8" s="34">
        <v>2</v>
      </c>
      <c r="C8" s="35">
        <v>1666</v>
      </c>
      <c r="D8" s="35">
        <v>1666</v>
      </c>
      <c r="E8" s="35">
        <v>1666</v>
      </c>
      <c r="F8" s="35">
        <v>1666</v>
      </c>
      <c r="G8" s="35">
        <v>1666</v>
      </c>
      <c r="H8" s="35">
        <v>1666</v>
      </c>
      <c r="I8" s="35">
        <v>1666</v>
      </c>
      <c r="J8" s="35">
        <v>1666</v>
      </c>
      <c r="K8" s="35">
        <v>1666</v>
      </c>
      <c r="L8" s="35">
        <v>1666</v>
      </c>
      <c r="M8" s="35">
        <v>1666</v>
      </c>
      <c r="N8" s="35">
        <v>833</v>
      </c>
      <c r="O8" s="35">
        <f>SUM(C8:N8)</f>
        <v>19159</v>
      </c>
    </row>
    <row r="9" spans="1:15" x14ac:dyDescent="0.2">
      <c r="A9" s="33" t="s">
        <v>43</v>
      </c>
      <c r="B9" s="34">
        <v>24</v>
      </c>
      <c r="C9" s="35">
        <v>10497</v>
      </c>
      <c r="D9" s="35">
        <v>10497</v>
      </c>
      <c r="E9" s="35">
        <v>10497</v>
      </c>
      <c r="F9" s="35">
        <v>12163</v>
      </c>
      <c r="G9" s="35">
        <v>12330</v>
      </c>
      <c r="H9" s="35">
        <v>12497</v>
      </c>
      <c r="I9" s="35">
        <v>12497</v>
      </c>
      <c r="J9" s="35">
        <v>14996</v>
      </c>
      <c r="K9" s="35">
        <v>14495</v>
      </c>
      <c r="L9" s="35">
        <v>14829</v>
      </c>
      <c r="M9" s="35">
        <v>13996</v>
      </c>
      <c r="N9" s="35">
        <v>12996</v>
      </c>
      <c r="O9" s="35">
        <f>SUM(C9:N9)</f>
        <v>152290</v>
      </c>
    </row>
    <row r="10" spans="1:15" x14ac:dyDescent="0.2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6">
        <f>SUM(C10:J10)</f>
        <v>0</v>
      </c>
    </row>
    <row r="11" spans="1:15" x14ac:dyDescent="0.2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6">
        <f>SUM(C11:J11)</f>
        <v>0</v>
      </c>
    </row>
    <row r="12" spans="1:15" x14ac:dyDescent="0.2">
      <c r="A12" s="37" t="s">
        <v>44</v>
      </c>
      <c r="B12" s="38">
        <f t="shared" ref="B12:O12" si="0">SUM(B7:B11)</f>
        <v>52</v>
      </c>
      <c r="C12" s="39">
        <f t="shared" si="0"/>
        <v>21418.5</v>
      </c>
      <c r="D12" s="39">
        <f t="shared" si="0"/>
        <v>21418.5</v>
      </c>
      <c r="E12" s="39">
        <f t="shared" si="0"/>
        <v>20660</v>
      </c>
      <c r="F12" s="39">
        <f t="shared" si="0"/>
        <v>22992</v>
      </c>
      <c r="G12" s="39">
        <f t="shared" si="0"/>
        <v>22326</v>
      </c>
      <c r="H12" s="39">
        <f t="shared" si="0"/>
        <v>22493</v>
      </c>
      <c r="I12" s="39">
        <f t="shared" si="0"/>
        <v>23326</v>
      </c>
      <c r="J12" s="39">
        <f t="shared" si="0"/>
        <v>25825</v>
      </c>
      <c r="K12" s="40">
        <f t="shared" si="0"/>
        <v>25324</v>
      </c>
      <c r="L12" s="41">
        <f t="shared" si="0"/>
        <v>27324</v>
      </c>
      <c r="M12" s="39">
        <f t="shared" si="0"/>
        <v>26491</v>
      </c>
      <c r="N12" s="39">
        <f t="shared" si="0"/>
        <v>22992</v>
      </c>
      <c r="O12" s="42">
        <f t="shared" si="0"/>
        <v>282590</v>
      </c>
    </row>
    <row r="14" spans="1:15" x14ac:dyDescent="0.2">
      <c r="A14" s="43"/>
    </row>
    <row r="16" spans="1:15" x14ac:dyDescent="0.2">
      <c r="O16" s="13"/>
    </row>
    <row r="17" spans="1:15" x14ac:dyDescent="0.2">
      <c r="A17" s="44" t="s">
        <v>45</v>
      </c>
      <c r="B17" s="45"/>
      <c r="C17" s="45"/>
      <c r="D17" s="46">
        <v>1000</v>
      </c>
      <c r="E17" s="47">
        <v>3</v>
      </c>
      <c r="O17" s="13"/>
    </row>
    <row r="18" spans="1:15" x14ac:dyDescent="0.2">
      <c r="A18" s="44" t="s">
        <v>46</v>
      </c>
      <c r="B18" s="45"/>
      <c r="C18" s="45"/>
      <c r="D18" s="46">
        <v>833</v>
      </c>
      <c r="E18" s="47">
        <v>49</v>
      </c>
      <c r="O18" s="13"/>
    </row>
    <row r="19" spans="1:15" x14ac:dyDescent="0.2">
      <c r="A19" s="48" t="s">
        <v>22</v>
      </c>
      <c r="B19" s="49"/>
      <c r="C19" s="50"/>
      <c r="D19" s="51"/>
      <c r="E19" s="47">
        <f>SUM(E17:E18)</f>
        <v>52</v>
      </c>
    </row>
    <row r="20" spans="1:15" ht="34.5" customHeight="1" x14ac:dyDescent="0.2">
      <c r="A20" s="52" t="s">
        <v>47</v>
      </c>
      <c r="B20" s="53"/>
      <c r="D20" s="43"/>
    </row>
    <row r="21" spans="1:15" ht="15" customHeight="1" x14ac:dyDescent="0.2">
      <c r="A21" s="54"/>
      <c r="B21" s="55"/>
      <c r="D21" s="43"/>
    </row>
    <row r="22" spans="1:15" ht="23.25" customHeight="1" x14ac:dyDescent="0.2"/>
    <row r="23" spans="1:15" x14ac:dyDescent="0.2">
      <c r="A23" s="56" t="s">
        <v>48</v>
      </c>
    </row>
    <row r="24" spans="1:15" x14ac:dyDescent="0.2">
      <c r="A24" s="57"/>
      <c r="B24" s="57"/>
    </row>
    <row r="27" spans="1:15" x14ac:dyDescent="0.2">
      <c r="A27" s="58">
        <v>178793</v>
      </c>
    </row>
    <row r="28" spans="1:15" x14ac:dyDescent="0.2">
      <c r="A28" s="58">
        <v>238662.9</v>
      </c>
    </row>
    <row r="29" spans="1:15" x14ac:dyDescent="0.2">
      <c r="A29" s="58">
        <v>98972</v>
      </c>
    </row>
    <row r="30" spans="1:15" x14ac:dyDescent="0.2">
      <c r="A30" s="58">
        <v>149619.6</v>
      </c>
    </row>
    <row r="31" spans="1:15" x14ac:dyDescent="0.2">
      <c r="A31" s="58">
        <v>149037</v>
      </c>
    </row>
    <row r="32" spans="1:15" x14ac:dyDescent="0.2">
      <c r="A32" s="58">
        <f>SUM(A27:A31)</f>
        <v>815084.5</v>
      </c>
      <c r="B32">
        <f>(A32/8)*12</f>
        <v>1222626.75</v>
      </c>
    </row>
    <row r="33" spans="1:1" x14ac:dyDescent="0.2">
      <c r="A33" s="58"/>
    </row>
    <row r="34" spans="1:1" x14ac:dyDescent="0.2">
      <c r="A34" s="58"/>
    </row>
  </sheetData>
  <mergeCells count="1">
    <mergeCell ref="A1:C1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3"/>
  <sheetViews>
    <sheetView topLeftCell="D1" zoomScaleNormal="100" workbookViewId="0">
      <selection activeCell="D1" sqref="D1:O1048576"/>
    </sheetView>
  </sheetViews>
  <sheetFormatPr defaultColWidth="8.7109375" defaultRowHeight="12.75" x14ac:dyDescent="0.2"/>
  <cols>
    <col min="1" max="1" width="22.28515625" customWidth="1"/>
    <col min="2" max="2" width="13.42578125" customWidth="1"/>
    <col min="3" max="3" width="12.5703125" customWidth="1"/>
    <col min="4" max="4" width="10.85546875" bestFit="1" customWidth="1"/>
    <col min="5" max="10" width="9.7109375" bestFit="1" customWidth="1"/>
    <col min="11" max="11" width="12.28515625" bestFit="1" customWidth="1"/>
    <col min="12" max="12" width="9.7109375" bestFit="1" customWidth="1"/>
    <col min="13" max="13" width="11.7109375" bestFit="1" customWidth="1"/>
    <col min="14" max="15" width="10.7109375" bestFit="1" customWidth="1"/>
  </cols>
  <sheetData>
    <row r="1" spans="1:15" x14ac:dyDescent="0.2">
      <c r="A1" s="104" t="s">
        <v>23</v>
      </c>
      <c r="B1" s="104"/>
      <c r="C1" s="104"/>
    </row>
    <row r="2" spans="1:15" x14ac:dyDescent="0.2">
      <c r="A2" s="26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4" spans="1:15" x14ac:dyDescent="0.2">
      <c r="A4" s="29" t="s">
        <v>15</v>
      </c>
      <c r="B4" s="30">
        <f>O12</f>
        <v>363731.47000000003</v>
      </c>
    </row>
    <row r="6" spans="1:15" x14ac:dyDescent="0.2">
      <c r="A6" s="59" t="s">
        <v>26</v>
      </c>
      <c r="B6" s="60" t="s">
        <v>27</v>
      </c>
      <c r="C6" s="60" t="s">
        <v>28</v>
      </c>
      <c r="D6" s="60" t="s">
        <v>29</v>
      </c>
      <c r="E6" s="60" t="s">
        <v>30</v>
      </c>
      <c r="F6" s="60" t="s">
        <v>31</v>
      </c>
      <c r="G6" s="60" t="s">
        <v>32</v>
      </c>
      <c r="H6" s="60" t="s">
        <v>33</v>
      </c>
      <c r="I6" s="60" t="s">
        <v>34</v>
      </c>
      <c r="J6" s="60" t="s">
        <v>35</v>
      </c>
      <c r="K6" s="60" t="s">
        <v>36</v>
      </c>
      <c r="L6" s="60" t="s">
        <v>37</v>
      </c>
      <c r="M6" s="60" t="s">
        <v>38</v>
      </c>
      <c r="N6" s="60" t="s">
        <v>39</v>
      </c>
      <c r="O6" s="61" t="s">
        <v>40</v>
      </c>
    </row>
    <row r="7" spans="1:15" x14ac:dyDescent="0.2">
      <c r="A7" s="62" t="s">
        <v>49</v>
      </c>
      <c r="B7" s="34">
        <v>18</v>
      </c>
      <c r="C7" s="63">
        <v>15996</v>
      </c>
      <c r="D7" s="63">
        <v>15996</v>
      </c>
      <c r="E7" s="63">
        <v>15739.83</v>
      </c>
      <c r="F7" s="63">
        <v>15163</v>
      </c>
      <c r="G7" s="63">
        <v>15754.16</v>
      </c>
      <c r="H7" s="63">
        <v>15412.89</v>
      </c>
      <c r="I7" s="63">
        <v>14034.4</v>
      </c>
      <c r="J7" s="63">
        <v>14330</v>
      </c>
      <c r="K7" s="63">
        <v>14330</v>
      </c>
      <c r="L7" s="63">
        <v>13497</v>
      </c>
      <c r="M7" s="63">
        <v>16913.349999999999</v>
      </c>
      <c r="N7" s="63">
        <v>13497</v>
      </c>
      <c r="O7" s="64">
        <f>SUM(C7:N7)</f>
        <v>180663.63</v>
      </c>
    </row>
    <row r="8" spans="1:15" x14ac:dyDescent="0.2">
      <c r="A8" s="62" t="s">
        <v>50</v>
      </c>
      <c r="B8" s="34">
        <v>8</v>
      </c>
      <c r="C8" s="63">
        <v>6666</v>
      </c>
      <c r="D8" s="63">
        <v>6451.71</v>
      </c>
      <c r="E8" s="63">
        <v>5891.81</v>
      </c>
      <c r="F8" s="63">
        <v>6666</v>
      </c>
      <c r="G8" s="63">
        <v>6666</v>
      </c>
      <c r="H8" s="63">
        <v>6666</v>
      </c>
      <c r="I8" s="63">
        <v>6666</v>
      </c>
      <c r="J8" s="63">
        <v>7499</v>
      </c>
      <c r="K8" s="63">
        <v>7499</v>
      </c>
      <c r="L8" s="63">
        <v>7499</v>
      </c>
      <c r="M8" s="63">
        <v>7065.67</v>
      </c>
      <c r="N8" s="63">
        <v>6918.35</v>
      </c>
      <c r="O8" s="64">
        <f>SUM(C8:N8)</f>
        <v>82154.540000000008</v>
      </c>
    </row>
    <row r="9" spans="1:15" x14ac:dyDescent="0.2">
      <c r="A9" s="62" t="s">
        <v>51</v>
      </c>
      <c r="B9" s="34">
        <v>7</v>
      </c>
      <c r="C9" s="63">
        <v>3499</v>
      </c>
      <c r="D9" s="63">
        <v>3499</v>
      </c>
      <c r="E9" s="63">
        <v>3499</v>
      </c>
      <c r="F9" s="63">
        <v>3499</v>
      </c>
      <c r="G9" s="63">
        <v>3499</v>
      </c>
      <c r="H9" s="63">
        <v>3666</v>
      </c>
      <c r="I9" s="63">
        <v>4499</v>
      </c>
      <c r="J9" s="63">
        <v>6165</v>
      </c>
      <c r="K9" s="63">
        <v>6026.2</v>
      </c>
      <c r="L9" s="63">
        <v>6165</v>
      </c>
      <c r="M9" s="63">
        <v>6165</v>
      </c>
      <c r="N9" s="63">
        <v>6165</v>
      </c>
      <c r="O9" s="64">
        <f>SUM(C9:N9)</f>
        <v>56346.2</v>
      </c>
    </row>
    <row r="10" spans="1:15" x14ac:dyDescent="0.2">
      <c r="A10" s="65" t="s">
        <v>52</v>
      </c>
      <c r="B10" s="34">
        <v>6</v>
      </c>
      <c r="C10" s="63">
        <v>4332</v>
      </c>
      <c r="D10" s="63">
        <v>4332</v>
      </c>
      <c r="E10" s="63">
        <v>4332</v>
      </c>
      <c r="F10" s="63">
        <v>4915.1000000000004</v>
      </c>
      <c r="G10" s="63">
        <v>3332</v>
      </c>
      <c r="H10" s="63">
        <v>3332</v>
      </c>
      <c r="I10" s="63">
        <v>3332</v>
      </c>
      <c r="J10" s="63">
        <v>3332</v>
      </c>
      <c r="K10" s="63">
        <v>3332</v>
      </c>
      <c r="L10" s="63">
        <v>3332</v>
      </c>
      <c r="M10" s="63">
        <v>3332</v>
      </c>
      <c r="N10" s="63">
        <v>3332</v>
      </c>
      <c r="O10" s="64">
        <f>SUM(C10:N10)</f>
        <v>44567.1</v>
      </c>
    </row>
    <row r="11" spans="1:15" x14ac:dyDescent="0.2">
      <c r="A11" s="65"/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8">
        <f>SUM(C11:N11)</f>
        <v>0</v>
      </c>
    </row>
    <row r="12" spans="1:15" x14ac:dyDescent="0.2">
      <c r="A12" s="69" t="s">
        <v>44</v>
      </c>
      <c r="B12" s="70">
        <f t="shared" ref="B12:O12" si="0">SUM(B7:B11)</f>
        <v>39</v>
      </c>
      <c r="C12" s="71">
        <f t="shared" si="0"/>
        <v>30493</v>
      </c>
      <c r="D12" s="72">
        <f t="shared" si="0"/>
        <v>30278.71</v>
      </c>
      <c r="E12" s="72">
        <f t="shared" si="0"/>
        <v>29462.639999999999</v>
      </c>
      <c r="F12" s="72">
        <f t="shared" si="0"/>
        <v>30243.1</v>
      </c>
      <c r="G12" s="72">
        <f t="shared" si="0"/>
        <v>29251.16</v>
      </c>
      <c r="H12" s="72">
        <f t="shared" si="0"/>
        <v>29076.89</v>
      </c>
      <c r="I12" s="72">
        <f t="shared" si="0"/>
        <v>28531.4</v>
      </c>
      <c r="J12" s="72">
        <f t="shared" si="0"/>
        <v>31326</v>
      </c>
      <c r="K12" s="73">
        <f t="shared" si="0"/>
        <v>31187.200000000001</v>
      </c>
      <c r="L12" s="74">
        <f t="shared" si="0"/>
        <v>30493</v>
      </c>
      <c r="M12" s="72">
        <f t="shared" si="0"/>
        <v>33476.019999999997</v>
      </c>
      <c r="N12" s="72">
        <f t="shared" si="0"/>
        <v>29912.35</v>
      </c>
      <c r="O12" s="75">
        <f t="shared" si="0"/>
        <v>363731.47000000003</v>
      </c>
    </row>
    <row r="14" spans="1:15" x14ac:dyDescent="0.2">
      <c r="A14" s="43"/>
    </row>
    <row r="16" spans="1:15" x14ac:dyDescent="0.2">
      <c r="O16" s="13"/>
    </row>
    <row r="17" spans="1:15" x14ac:dyDescent="0.2">
      <c r="A17" s="44" t="s">
        <v>45</v>
      </c>
      <c r="B17" s="45"/>
      <c r="C17" s="45"/>
      <c r="D17" s="46">
        <v>1000</v>
      </c>
      <c r="E17" s="47">
        <v>16</v>
      </c>
      <c r="O17" s="13"/>
    </row>
    <row r="18" spans="1:15" x14ac:dyDescent="0.2">
      <c r="A18" s="44" t="s">
        <v>46</v>
      </c>
      <c r="B18" s="45"/>
      <c r="C18" s="45"/>
      <c r="D18" s="46">
        <v>833</v>
      </c>
      <c r="E18" s="47">
        <v>23</v>
      </c>
      <c r="O18" s="13"/>
    </row>
    <row r="19" spans="1:15" x14ac:dyDescent="0.2">
      <c r="A19" s="48" t="s">
        <v>22</v>
      </c>
      <c r="B19" s="49"/>
      <c r="C19" s="50"/>
      <c r="D19" s="51"/>
      <c r="E19" s="47">
        <f>SUM(E17:E18)</f>
        <v>39</v>
      </c>
    </row>
    <row r="20" spans="1:15" x14ac:dyDescent="0.2">
      <c r="A20" s="54"/>
      <c r="B20" s="55"/>
      <c r="D20" s="43"/>
    </row>
    <row r="22" spans="1:15" x14ac:dyDescent="0.2">
      <c r="A22" s="56" t="s">
        <v>48</v>
      </c>
    </row>
    <row r="23" spans="1:15" x14ac:dyDescent="0.2">
      <c r="A23" s="57"/>
      <c r="B23" s="57"/>
    </row>
  </sheetData>
  <mergeCells count="1">
    <mergeCell ref="A1:C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5"/>
  <sheetViews>
    <sheetView topLeftCell="B1" zoomScaleNormal="100" workbookViewId="0">
      <selection activeCell="C2" sqref="C1:O1048576"/>
    </sheetView>
  </sheetViews>
  <sheetFormatPr defaultColWidth="8.7109375" defaultRowHeight="12.75" x14ac:dyDescent="0.2"/>
  <cols>
    <col min="1" max="1" width="22.28515625" customWidth="1"/>
    <col min="2" max="2" width="13.42578125" customWidth="1"/>
    <col min="3" max="3" width="10" bestFit="1" customWidth="1"/>
    <col min="4" max="4" width="10.85546875" bestFit="1" customWidth="1"/>
    <col min="5" max="9" width="9.140625" bestFit="1" customWidth="1"/>
    <col min="10" max="10" width="9.42578125" bestFit="1" customWidth="1"/>
    <col min="11" max="11" width="12.28515625" bestFit="1" customWidth="1"/>
    <col min="12" max="12" width="9.7109375" bestFit="1" customWidth="1"/>
    <col min="13" max="13" width="11.7109375" bestFit="1" customWidth="1"/>
    <col min="14" max="14" width="10.7109375" bestFit="1" customWidth="1"/>
    <col min="15" max="15" width="10.140625" bestFit="1" customWidth="1"/>
  </cols>
  <sheetData>
    <row r="1" spans="1:15" x14ac:dyDescent="0.2">
      <c r="A1" s="104" t="s">
        <v>23</v>
      </c>
      <c r="B1" s="104"/>
      <c r="C1" s="104"/>
    </row>
    <row r="2" spans="1:15" x14ac:dyDescent="0.2">
      <c r="A2" s="26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4" spans="1:15" x14ac:dyDescent="0.2">
      <c r="A4" s="29" t="s">
        <v>53</v>
      </c>
      <c r="B4" s="30">
        <f>O12</f>
        <v>165453</v>
      </c>
    </row>
    <row r="6" spans="1:15" x14ac:dyDescent="0.2">
      <c r="A6" s="59" t="s">
        <v>26</v>
      </c>
      <c r="B6" s="60" t="s">
        <v>27</v>
      </c>
      <c r="C6" s="60" t="s">
        <v>28</v>
      </c>
      <c r="D6" s="60" t="s">
        <v>29</v>
      </c>
      <c r="E6" s="60" t="s">
        <v>30</v>
      </c>
      <c r="F6" s="60" t="s">
        <v>31</v>
      </c>
      <c r="G6" s="60" t="s">
        <v>32</v>
      </c>
      <c r="H6" s="60" t="s">
        <v>33</v>
      </c>
      <c r="I6" s="60" t="s">
        <v>34</v>
      </c>
      <c r="J6" s="60" t="s">
        <v>35</v>
      </c>
      <c r="K6" s="60" t="s">
        <v>36</v>
      </c>
      <c r="L6" s="60" t="s">
        <v>37</v>
      </c>
      <c r="M6" s="60" t="s">
        <v>38</v>
      </c>
      <c r="N6" s="60" t="s">
        <v>39</v>
      </c>
      <c r="O6" s="61" t="s">
        <v>40</v>
      </c>
    </row>
    <row r="7" spans="1:15" x14ac:dyDescent="0.2">
      <c r="A7" s="62" t="s">
        <v>54</v>
      </c>
      <c r="B7" s="34">
        <v>10</v>
      </c>
      <c r="C7" s="76">
        <v>4998</v>
      </c>
      <c r="D7" s="76">
        <v>4998</v>
      </c>
      <c r="E7" s="76">
        <v>5165</v>
      </c>
      <c r="F7" s="76">
        <v>4332</v>
      </c>
      <c r="G7" s="76">
        <v>5165</v>
      </c>
      <c r="H7" s="76">
        <v>5998</v>
      </c>
      <c r="I7" s="76">
        <v>5998</v>
      </c>
      <c r="J7" s="76">
        <v>6831</v>
      </c>
      <c r="K7" s="76">
        <v>6831</v>
      </c>
      <c r="L7" s="76">
        <v>6831</v>
      </c>
      <c r="M7" s="76">
        <v>6831</v>
      </c>
      <c r="N7" s="76">
        <v>6831</v>
      </c>
      <c r="O7" s="77">
        <f>SUM(C7:N7)</f>
        <v>70809</v>
      </c>
    </row>
    <row r="8" spans="1:15" x14ac:dyDescent="0.2">
      <c r="A8" s="62" t="s">
        <v>55</v>
      </c>
      <c r="B8" s="34">
        <v>12</v>
      </c>
      <c r="C8" s="34">
        <v>7332</v>
      </c>
      <c r="D8" s="34">
        <v>6332</v>
      </c>
      <c r="E8" s="34">
        <v>6332</v>
      </c>
      <c r="F8" s="34">
        <v>5499</v>
      </c>
      <c r="G8" s="34">
        <v>5332</v>
      </c>
      <c r="H8" s="34">
        <v>5332</v>
      </c>
      <c r="I8" s="34">
        <v>5499</v>
      </c>
      <c r="J8" s="34">
        <v>6332</v>
      </c>
      <c r="K8" s="34">
        <v>7165</v>
      </c>
      <c r="L8" s="34">
        <v>8165</v>
      </c>
      <c r="M8" s="34">
        <v>8998</v>
      </c>
      <c r="N8" s="34">
        <v>8165</v>
      </c>
      <c r="O8" s="77">
        <f>SUM(C8:N8)</f>
        <v>80483</v>
      </c>
    </row>
    <row r="9" spans="1:15" x14ac:dyDescent="0.2">
      <c r="A9" s="62" t="s">
        <v>56</v>
      </c>
      <c r="B9" s="34">
        <v>2</v>
      </c>
      <c r="C9" s="34">
        <v>833</v>
      </c>
      <c r="D9" s="34">
        <v>833</v>
      </c>
      <c r="E9" s="34">
        <v>833</v>
      </c>
      <c r="F9" s="34">
        <v>833</v>
      </c>
      <c r="G9" s="34">
        <v>833</v>
      </c>
      <c r="H9" s="34">
        <v>833</v>
      </c>
      <c r="I9" s="34">
        <v>833</v>
      </c>
      <c r="J9" s="34">
        <v>1666</v>
      </c>
      <c r="K9" s="34">
        <v>1666</v>
      </c>
      <c r="L9" s="34">
        <v>1666</v>
      </c>
      <c r="M9" s="34">
        <v>1666</v>
      </c>
      <c r="N9" s="34">
        <v>1666</v>
      </c>
      <c r="O9" s="77">
        <f>SUM(C9:N9)</f>
        <v>14161</v>
      </c>
    </row>
    <row r="10" spans="1:15" x14ac:dyDescent="0.2">
      <c r="A10" s="65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77">
        <f>SUM(C10:J10)</f>
        <v>0</v>
      </c>
    </row>
    <row r="11" spans="1:15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78">
        <f>SUM(C11:J11)</f>
        <v>0</v>
      </c>
    </row>
    <row r="12" spans="1:15" x14ac:dyDescent="0.2">
      <c r="A12" s="69" t="s">
        <v>44</v>
      </c>
      <c r="B12" s="70">
        <f t="shared" ref="B12:O12" si="0">SUM(B7:B11)</f>
        <v>24</v>
      </c>
      <c r="C12" s="79">
        <f t="shared" si="0"/>
        <v>13163</v>
      </c>
      <c r="D12" s="79">
        <f t="shared" si="0"/>
        <v>12163</v>
      </c>
      <c r="E12" s="79">
        <f t="shared" si="0"/>
        <v>12330</v>
      </c>
      <c r="F12" s="79">
        <f t="shared" si="0"/>
        <v>10664</v>
      </c>
      <c r="G12" s="79">
        <f t="shared" si="0"/>
        <v>11330</v>
      </c>
      <c r="H12" s="79">
        <f t="shared" si="0"/>
        <v>12163</v>
      </c>
      <c r="I12" s="79">
        <f t="shared" si="0"/>
        <v>12330</v>
      </c>
      <c r="J12" s="79">
        <f t="shared" si="0"/>
        <v>14829</v>
      </c>
      <c r="K12" s="80">
        <f t="shared" si="0"/>
        <v>15662</v>
      </c>
      <c r="L12" s="81">
        <f t="shared" si="0"/>
        <v>16662</v>
      </c>
      <c r="M12" s="79">
        <f t="shared" si="0"/>
        <v>17495</v>
      </c>
      <c r="N12" s="79">
        <f t="shared" si="0"/>
        <v>16662</v>
      </c>
      <c r="O12" s="82">
        <f t="shared" si="0"/>
        <v>165453</v>
      </c>
    </row>
    <row r="14" spans="1:15" x14ac:dyDescent="0.2">
      <c r="A14" s="43"/>
    </row>
    <row r="16" spans="1:15" x14ac:dyDescent="0.2">
      <c r="O16" s="13"/>
    </row>
    <row r="17" spans="1:15" x14ac:dyDescent="0.2">
      <c r="A17" s="44" t="s">
        <v>45</v>
      </c>
      <c r="B17" s="45"/>
      <c r="C17" s="45"/>
      <c r="D17" s="46">
        <v>1000</v>
      </c>
      <c r="E17" s="47">
        <v>7</v>
      </c>
      <c r="O17" s="13"/>
    </row>
    <row r="18" spans="1:15" x14ac:dyDescent="0.2">
      <c r="A18" s="44" t="s">
        <v>46</v>
      </c>
      <c r="B18" s="45"/>
      <c r="C18" s="45"/>
      <c r="D18" s="46">
        <v>833</v>
      </c>
      <c r="E18" s="47">
        <v>17</v>
      </c>
      <c r="O18" s="13"/>
    </row>
    <row r="19" spans="1:15" x14ac:dyDescent="0.2">
      <c r="A19" s="48" t="s">
        <v>22</v>
      </c>
      <c r="B19" s="49"/>
      <c r="C19" s="50"/>
      <c r="D19" s="51"/>
      <c r="E19" s="47">
        <f>SUM(E17:E18)</f>
        <v>24</v>
      </c>
    </row>
    <row r="20" spans="1:15" x14ac:dyDescent="0.2">
      <c r="A20" s="43"/>
      <c r="B20" s="43"/>
      <c r="C20" s="43"/>
      <c r="D20" s="43"/>
      <c r="E20" s="83"/>
    </row>
    <row r="21" spans="1:15" x14ac:dyDescent="0.2">
      <c r="A21" s="52" t="s">
        <v>47</v>
      </c>
      <c r="B21" s="53"/>
      <c r="D21" s="43"/>
    </row>
    <row r="22" spans="1:15" x14ac:dyDescent="0.2">
      <c r="A22" s="84" t="s">
        <v>57</v>
      </c>
      <c r="B22" s="55"/>
      <c r="D22" s="43"/>
    </row>
    <row r="24" spans="1:15" ht="15" x14ac:dyDescent="0.2">
      <c r="A24" s="85" t="s">
        <v>48</v>
      </c>
    </row>
    <row r="25" spans="1:15" ht="15" x14ac:dyDescent="0.2">
      <c r="A25" s="86" t="s">
        <v>58</v>
      </c>
      <c r="B25" s="57"/>
    </row>
  </sheetData>
  <mergeCells count="1">
    <mergeCell ref="A1:C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4"/>
  <sheetViews>
    <sheetView topLeftCell="C1" zoomScaleNormal="100" workbookViewId="0">
      <selection activeCell="C2" sqref="C1:O1048576"/>
    </sheetView>
  </sheetViews>
  <sheetFormatPr defaultColWidth="8.7109375" defaultRowHeight="12.75" x14ac:dyDescent="0.2"/>
  <cols>
    <col min="1" max="1" width="22.28515625" customWidth="1"/>
    <col min="2" max="2" width="13.42578125" customWidth="1"/>
    <col min="3" max="3" width="10" bestFit="1" customWidth="1"/>
    <col min="4" max="4" width="10.85546875" bestFit="1" customWidth="1"/>
    <col min="5" max="9" width="9.140625" bestFit="1" customWidth="1"/>
    <col min="10" max="10" width="9.42578125" bestFit="1" customWidth="1"/>
    <col min="11" max="11" width="12.28515625" bestFit="1" customWidth="1"/>
    <col min="12" max="12" width="9.7109375" bestFit="1" customWidth="1"/>
    <col min="13" max="13" width="11.7109375" bestFit="1" customWidth="1"/>
    <col min="14" max="14" width="10.7109375" bestFit="1" customWidth="1"/>
    <col min="15" max="15" width="10.140625" bestFit="1" customWidth="1"/>
  </cols>
  <sheetData>
    <row r="1" spans="1:15" x14ac:dyDescent="0.2">
      <c r="A1" s="104" t="s">
        <v>23</v>
      </c>
      <c r="B1" s="104"/>
      <c r="C1" s="104"/>
    </row>
    <row r="2" spans="1:15" x14ac:dyDescent="0.2">
      <c r="A2" s="26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4" spans="1:15" x14ac:dyDescent="0.2">
      <c r="A4" s="29" t="s">
        <v>59</v>
      </c>
      <c r="B4" s="30">
        <f>O12</f>
        <v>219607.6</v>
      </c>
    </row>
    <row r="6" spans="1:15" x14ac:dyDescent="0.2">
      <c r="A6" s="59" t="s">
        <v>26</v>
      </c>
      <c r="B6" s="60" t="s">
        <v>27</v>
      </c>
      <c r="C6" s="60" t="s">
        <v>28</v>
      </c>
      <c r="D6" s="60" t="s">
        <v>29</v>
      </c>
      <c r="E6" s="60" t="s">
        <v>30</v>
      </c>
      <c r="F6" s="60" t="s">
        <v>31</v>
      </c>
      <c r="G6" s="60" t="s">
        <v>32</v>
      </c>
      <c r="H6" s="60" t="s">
        <v>33</v>
      </c>
      <c r="I6" s="60" t="s">
        <v>34</v>
      </c>
      <c r="J6" s="60" t="s">
        <v>35</v>
      </c>
      <c r="K6" s="60" t="s">
        <v>36</v>
      </c>
      <c r="L6" s="60" t="s">
        <v>37</v>
      </c>
      <c r="M6" s="60" t="s">
        <v>38</v>
      </c>
      <c r="N6" s="60" t="s">
        <v>39</v>
      </c>
      <c r="O6" s="61" t="s">
        <v>40</v>
      </c>
    </row>
    <row r="7" spans="1:15" x14ac:dyDescent="0.2">
      <c r="A7" s="62"/>
      <c r="B7" s="34">
        <v>21</v>
      </c>
      <c r="C7" s="76">
        <v>19330</v>
      </c>
      <c r="D7" s="76">
        <v>19330</v>
      </c>
      <c r="E7" s="76">
        <v>19330</v>
      </c>
      <c r="F7" s="76">
        <v>19330</v>
      </c>
      <c r="G7" s="76">
        <v>18330</v>
      </c>
      <c r="H7" s="76">
        <v>18330</v>
      </c>
      <c r="I7" s="76">
        <v>18142.599999999999</v>
      </c>
      <c r="J7" s="76">
        <v>17497</v>
      </c>
      <c r="K7" s="76">
        <v>17497</v>
      </c>
      <c r="L7" s="76">
        <v>17497</v>
      </c>
      <c r="M7" s="76">
        <v>17497</v>
      </c>
      <c r="N7" s="76">
        <v>17497</v>
      </c>
      <c r="O7" s="77">
        <f>SUM(C7:N7)</f>
        <v>219607.6</v>
      </c>
    </row>
    <row r="8" spans="1:15" x14ac:dyDescent="0.2">
      <c r="A8" s="62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77">
        <f>SUM(C8:J8)</f>
        <v>0</v>
      </c>
    </row>
    <row r="9" spans="1:15" x14ac:dyDescent="0.2">
      <c r="A9" s="62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77">
        <f>SUM(C9:J9)</f>
        <v>0</v>
      </c>
    </row>
    <row r="10" spans="1:15" x14ac:dyDescent="0.2">
      <c r="A10" s="65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77">
        <f>SUM(C10:J10)</f>
        <v>0</v>
      </c>
    </row>
    <row r="11" spans="1:15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78">
        <f>SUM(C11:J11)</f>
        <v>0</v>
      </c>
    </row>
    <row r="12" spans="1:15" x14ac:dyDescent="0.2">
      <c r="A12" s="69" t="s">
        <v>44</v>
      </c>
      <c r="B12" s="70">
        <f t="shared" ref="B12:O12" si="0">SUM(B7:B11)</f>
        <v>21</v>
      </c>
      <c r="C12" s="79">
        <f t="shared" si="0"/>
        <v>19330</v>
      </c>
      <c r="D12" s="79">
        <f t="shared" si="0"/>
        <v>19330</v>
      </c>
      <c r="E12" s="79">
        <f t="shared" si="0"/>
        <v>19330</v>
      </c>
      <c r="F12" s="79">
        <f t="shared" si="0"/>
        <v>19330</v>
      </c>
      <c r="G12" s="79">
        <f t="shared" si="0"/>
        <v>18330</v>
      </c>
      <c r="H12" s="79">
        <f t="shared" si="0"/>
        <v>18330</v>
      </c>
      <c r="I12" s="79">
        <f t="shared" si="0"/>
        <v>18142.599999999999</v>
      </c>
      <c r="J12" s="79">
        <f t="shared" si="0"/>
        <v>17497</v>
      </c>
      <c r="K12" s="80">
        <f t="shared" si="0"/>
        <v>17497</v>
      </c>
      <c r="L12" s="81">
        <f t="shared" si="0"/>
        <v>17497</v>
      </c>
      <c r="M12" s="79">
        <f t="shared" si="0"/>
        <v>17497</v>
      </c>
      <c r="N12" s="79">
        <f t="shared" si="0"/>
        <v>17497</v>
      </c>
      <c r="O12" s="82">
        <f t="shared" si="0"/>
        <v>219607.6</v>
      </c>
    </row>
    <row r="14" spans="1:15" x14ac:dyDescent="0.2">
      <c r="A14" s="43"/>
    </row>
    <row r="16" spans="1:15" x14ac:dyDescent="0.2">
      <c r="O16" s="13"/>
    </row>
    <row r="17" spans="1:15" x14ac:dyDescent="0.2">
      <c r="A17" s="44" t="s">
        <v>45</v>
      </c>
      <c r="B17" s="45"/>
      <c r="C17" s="45"/>
      <c r="D17" s="46">
        <v>1000</v>
      </c>
      <c r="E17" s="47">
        <v>10</v>
      </c>
      <c r="O17" s="13"/>
    </row>
    <row r="18" spans="1:15" x14ac:dyDescent="0.2">
      <c r="A18" s="44" t="s">
        <v>46</v>
      </c>
      <c r="B18" s="45"/>
      <c r="C18" s="45"/>
      <c r="D18" s="46">
        <v>833</v>
      </c>
      <c r="E18" s="47">
        <v>11</v>
      </c>
      <c r="O18" s="13"/>
    </row>
    <row r="19" spans="1:15" x14ac:dyDescent="0.2">
      <c r="A19" s="48" t="s">
        <v>22</v>
      </c>
      <c r="B19" s="49"/>
      <c r="C19" s="50"/>
      <c r="D19" s="51"/>
      <c r="E19" s="47">
        <f>SUM(E17:E18)</f>
        <v>21</v>
      </c>
    </row>
    <row r="20" spans="1:15" x14ac:dyDescent="0.2">
      <c r="A20" s="52" t="s">
        <v>47</v>
      </c>
      <c r="B20" s="53"/>
      <c r="D20" s="43"/>
    </row>
    <row r="21" spans="1:15" x14ac:dyDescent="0.2">
      <c r="A21" s="54"/>
      <c r="B21" s="55"/>
      <c r="D21" s="43"/>
    </row>
    <row r="23" spans="1:15" x14ac:dyDescent="0.2">
      <c r="A23" s="56" t="s">
        <v>48</v>
      </c>
    </row>
    <row r="24" spans="1:15" x14ac:dyDescent="0.2">
      <c r="A24" s="57"/>
      <c r="B24" s="57"/>
    </row>
  </sheetData>
  <mergeCells count="1">
    <mergeCell ref="A1:C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2"/>
  <sheetViews>
    <sheetView topLeftCell="B1" zoomScaleNormal="100" workbookViewId="0">
      <selection activeCell="O1" sqref="C1:O1048576"/>
    </sheetView>
  </sheetViews>
  <sheetFormatPr defaultColWidth="8.7109375" defaultRowHeight="12.75" x14ac:dyDescent="0.2"/>
  <cols>
    <col min="1" max="1" width="22.28515625" customWidth="1"/>
    <col min="2" max="2" width="13.42578125" customWidth="1"/>
    <col min="3" max="3" width="10" bestFit="1" customWidth="1"/>
    <col min="4" max="4" width="10.85546875" bestFit="1" customWidth="1"/>
    <col min="5" max="9" width="9.140625" bestFit="1" customWidth="1"/>
    <col min="10" max="10" width="9.42578125" bestFit="1" customWidth="1"/>
    <col min="11" max="11" width="12.28515625" bestFit="1" customWidth="1"/>
    <col min="12" max="12" width="9.7109375" bestFit="1" customWidth="1"/>
    <col min="13" max="13" width="11.7109375" bestFit="1" customWidth="1"/>
    <col min="14" max="14" width="10.7109375" bestFit="1" customWidth="1"/>
    <col min="15" max="15" width="10.140625" bestFit="1" customWidth="1"/>
  </cols>
  <sheetData>
    <row r="1" spans="1:15" x14ac:dyDescent="0.2">
      <c r="A1" s="105" t="s">
        <v>60</v>
      </c>
      <c r="B1" s="105"/>
      <c r="C1" s="105"/>
    </row>
    <row r="2" spans="1:15" x14ac:dyDescent="0.2">
      <c r="A2" s="87" t="s">
        <v>61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4" spans="1:15" x14ac:dyDescent="0.2">
      <c r="A4" s="29" t="s">
        <v>62</v>
      </c>
      <c r="B4" s="30">
        <f>O15</f>
        <v>229520</v>
      </c>
    </row>
    <row r="6" spans="1:15" x14ac:dyDescent="0.2">
      <c r="A6" s="88" t="s">
        <v>26</v>
      </c>
      <c r="B6" s="89" t="s">
        <v>27</v>
      </c>
      <c r="C6" s="89" t="s">
        <v>28</v>
      </c>
      <c r="D6" s="89" t="s">
        <v>29</v>
      </c>
      <c r="E6" s="89" t="s">
        <v>30</v>
      </c>
      <c r="F6" s="89" t="s">
        <v>31</v>
      </c>
      <c r="G6" s="89" t="s">
        <v>32</v>
      </c>
      <c r="H6" s="89" t="s">
        <v>33</v>
      </c>
      <c r="I6" s="90" t="s">
        <v>34</v>
      </c>
      <c r="J6" s="91" t="s">
        <v>35</v>
      </c>
      <c r="K6" s="91" t="s">
        <v>36</v>
      </c>
      <c r="L6" s="91" t="s">
        <v>37</v>
      </c>
      <c r="M6" s="91" t="s">
        <v>38</v>
      </c>
      <c r="N6" s="91" t="s">
        <v>39</v>
      </c>
      <c r="O6" s="31" t="s">
        <v>40</v>
      </c>
    </row>
    <row r="7" spans="1:15" x14ac:dyDescent="0.2">
      <c r="A7" s="33" t="s">
        <v>63</v>
      </c>
      <c r="B7" s="34">
        <v>13</v>
      </c>
      <c r="C7" s="76">
        <v>11998</v>
      </c>
      <c r="D7" s="76">
        <v>11998</v>
      </c>
      <c r="E7" s="76">
        <v>11998</v>
      </c>
      <c r="F7" s="76">
        <v>0</v>
      </c>
      <c r="G7" s="76">
        <v>0</v>
      </c>
      <c r="H7" s="76">
        <v>0</v>
      </c>
      <c r="I7" s="76">
        <v>0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  <c r="O7" s="36">
        <f>SUM(C7:N7)</f>
        <v>35994</v>
      </c>
    </row>
    <row r="8" spans="1:15" x14ac:dyDescent="0.2">
      <c r="A8" s="33" t="s">
        <v>63</v>
      </c>
      <c r="B8" s="34">
        <v>16</v>
      </c>
      <c r="C8" s="76">
        <v>0</v>
      </c>
      <c r="D8" s="76">
        <v>0</v>
      </c>
      <c r="E8" s="76">
        <v>0</v>
      </c>
      <c r="F8" s="76">
        <v>14664</v>
      </c>
      <c r="G8" s="76">
        <v>0</v>
      </c>
      <c r="H8" s="76">
        <v>0</v>
      </c>
      <c r="I8" s="76">
        <v>0</v>
      </c>
      <c r="J8" s="92">
        <v>0</v>
      </c>
      <c r="K8" s="92">
        <v>0</v>
      </c>
      <c r="L8" s="92">
        <v>0</v>
      </c>
      <c r="M8" s="92">
        <v>0</v>
      </c>
      <c r="N8" s="92">
        <v>0</v>
      </c>
      <c r="O8" s="36">
        <f>SUM(C8:N8)</f>
        <v>14664</v>
      </c>
    </row>
    <row r="9" spans="1:15" x14ac:dyDescent="0.2">
      <c r="A9" s="33" t="s">
        <v>63</v>
      </c>
      <c r="B9" s="34">
        <v>17</v>
      </c>
      <c r="C9" s="76">
        <v>0</v>
      </c>
      <c r="D9" s="76">
        <v>0</v>
      </c>
      <c r="E9" s="76">
        <v>0</v>
      </c>
      <c r="F9" s="76">
        <v>0</v>
      </c>
      <c r="G9" s="93">
        <f>14664+733</f>
        <v>15397</v>
      </c>
      <c r="H9" s="76">
        <v>0</v>
      </c>
      <c r="I9" s="76">
        <v>0</v>
      </c>
      <c r="J9" s="92">
        <v>0</v>
      </c>
      <c r="K9" s="92">
        <v>0</v>
      </c>
      <c r="L9" s="92">
        <v>0</v>
      </c>
      <c r="M9" s="92">
        <v>0</v>
      </c>
      <c r="N9" s="92">
        <v>0</v>
      </c>
      <c r="O9" s="36">
        <f>SUM(C9:N9)</f>
        <v>15397</v>
      </c>
    </row>
    <row r="10" spans="1:15" x14ac:dyDescent="0.2">
      <c r="A10" s="33" t="s">
        <v>63</v>
      </c>
      <c r="B10" s="34">
        <v>16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14664</v>
      </c>
      <c r="I10" s="76">
        <v>14497</v>
      </c>
      <c r="J10" s="92">
        <v>14497</v>
      </c>
      <c r="K10" s="76"/>
      <c r="L10" s="76">
        <v>14497</v>
      </c>
      <c r="M10" s="76">
        <v>14497</v>
      </c>
      <c r="N10" s="76">
        <v>14497</v>
      </c>
      <c r="O10" s="36">
        <f>SUM(C10:N10)</f>
        <v>87149</v>
      </c>
    </row>
    <row r="11" spans="1:15" x14ac:dyDescent="0.2">
      <c r="A11" s="33" t="s">
        <v>63</v>
      </c>
      <c r="B11" s="94">
        <v>17</v>
      </c>
      <c r="C11" s="76"/>
      <c r="D11" s="76"/>
      <c r="E11" s="76"/>
      <c r="F11" s="76"/>
      <c r="G11" s="76"/>
      <c r="H11" s="76"/>
      <c r="I11" s="76"/>
      <c r="J11" s="92"/>
      <c r="K11" s="76">
        <v>15330</v>
      </c>
      <c r="L11" s="92">
        <v>0</v>
      </c>
      <c r="M11" s="92">
        <v>0</v>
      </c>
      <c r="N11" s="92">
        <v>0</v>
      </c>
      <c r="O11" s="36">
        <f>SUM(C11:N11)</f>
        <v>15330</v>
      </c>
    </row>
    <row r="12" spans="1:15" x14ac:dyDescent="0.2">
      <c r="A12" s="95" t="s">
        <v>26</v>
      </c>
      <c r="B12" s="94"/>
      <c r="C12" s="76"/>
      <c r="D12" s="76"/>
      <c r="E12" s="76"/>
      <c r="F12" s="76"/>
      <c r="G12" s="76"/>
      <c r="H12" s="76"/>
      <c r="I12" s="76"/>
      <c r="J12" s="92"/>
      <c r="K12" s="76"/>
      <c r="L12" s="76"/>
      <c r="M12" s="76"/>
      <c r="N12" s="76"/>
      <c r="O12" s="36"/>
    </row>
    <row r="13" spans="1:15" x14ac:dyDescent="0.2">
      <c r="A13" s="96" t="s">
        <v>64</v>
      </c>
      <c r="B13" s="94">
        <v>4</v>
      </c>
      <c r="C13" s="76">
        <v>3666</v>
      </c>
      <c r="D13" s="76">
        <v>3666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92">
        <v>0</v>
      </c>
      <c r="K13" s="76">
        <v>0</v>
      </c>
      <c r="L13" s="76">
        <v>0</v>
      </c>
      <c r="M13" s="76">
        <v>0</v>
      </c>
      <c r="N13" s="76">
        <v>0</v>
      </c>
      <c r="O13" s="36">
        <f>SUM(C13:J13)</f>
        <v>7332</v>
      </c>
    </row>
    <row r="14" spans="1:15" x14ac:dyDescent="0.2">
      <c r="A14" s="96" t="s">
        <v>64</v>
      </c>
      <c r="B14" s="34">
        <v>6</v>
      </c>
      <c r="C14" s="76">
        <v>0</v>
      </c>
      <c r="D14" s="76">
        <v>0</v>
      </c>
      <c r="E14" s="76">
        <v>5332</v>
      </c>
      <c r="F14" s="76">
        <v>5332</v>
      </c>
      <c r="G14" s="76">
        <v>5332</v>
      </c>
      <c r="H14" s="76">
        <v>5332</v>
      </c>
      <c r="I14" s="76">
        <v>5332</v>
      </c>
      <c r="J14" s="92">
        <v>5332</v>
      </c>
      <c r="K14" s="76">
        <v>5332</v>
      </c>
      <c r="L14" s="76">
        <v>5332</v>
      </c>
      <c r="M14" s="76">
        <v>5332</v>
      </c>
      <c r="N14" s="76">
        <v>5666</v>
      </c>
      <c r="O14" s="36">
        <f>SUM(C14:N14)</f>
        <v>53654</v>
      </c>
    </row>
    <row r="15" spans="1:15" x14ac:dyDescent="0.2">
      <c r="A15" s="97" t="s">
        <v>44</v>
      </c>
      <c r="B15" s="98">
        <f>SUM(B7:B14)</f>
        <v>89</v>
      </c>
      <c r="C15" s="99">
        <f>SUM(C7:C14)</f>
        <v>15664</v>
      </c>
      <c r="D15" s="99">
        <f>SUM(D7:D13)</f>
        <v>15664</v>
      </c>
      <c r="E15" s="99">
        <f t="shared" ref="E15:O15" si="0">SUM(E7:E14)</f>
        <v>17330</v>
      </c>
      <c r="F15" s="99">
        <f t="shared" si="0"/>
        <v>19996</v>
      </c>
      <c r="G15" s="99">
        <f t="shared" si="0"/>
        <v>20729</v>
      </c>
      <c r="H15" s="99">
        <f t="shared" si="0"/>
        <v>19996</v>
      </c>
      <c r="I15" s="99">
        <f t="shared" si="0"/>
        <v>19829</v>
      </c>
      <c r="J15" s="100">
        <f t="shared" si="0"/>
        <v>19829</v>
      </c>
      <c r="K15" s="100">
        <f t="shared" si="0"/>
        <v>20662</v>
      </c>
      <c r="L15" s="100">
        <f t="shared" si="0"/>
        <v>19829</v>
      </c>
      <c r="M15" s="100">
        <f t="shared" si="0"/>
        <v>19829</v>
      </c>
      <c r="N15" s="100">
        <f t="shared" si="0"/>
        <v>20163</v>
      </c>
      <c r="O15" s="36">
        <f t="shared" si="0"/>
        <v>229520</v>
      </c>
    </row>
    <row r="17" spans="1:15" x14ac:dyDescent="0.2">
      <c r="A17" s="43"/>
    </row>
    <row r="19" spans="1:15" x14ac:dyDescent="0.2">
      <c r="F19" t="s">
        <v>65</v>
      </c>
      <c r="G19" t="s">
        <v>66</v>
      </c>
      <c r="O19" s="13"/>
    </row>
    <row r="20" spans="1:15" x14ac:dyDescent="0.2">
      <c r="A20" s="44" t="s">
        <v>45</v>
      </c>
      <c r="B20" s="45"/>
      <c r="C20" s="45"/>
      <c r="D20" s="46">
        <v>1000</v>
      </c>
      <c r="E20" s="47">
        <f>F20+G20</f>
        <v>9</v>
      </c>
      <c r="F20">
        <v>7</v>
      </c>
      <c r="G20">
        <v>2</v>
      </c>
      <c r="O20" s="13"/>
    </row>
    <row r="21" spans="1:15" x14ac:dyDescent="0.2">
      <c r="A21" s="44" t="s">
        <v>46</v>
      </c>
      <c r="B21" s="45"/>
      <c r="C21" s="45"/>
      <c r="D21" s="46">
        <v>833</v>
      </c>
      <c r="E21" s="47">
        <f>F21+G21</f>
        <v>13</v>
      </c>
      <c r="F21">
        <v>9</v>
      </c>
      <c r="G21">
        <v>4</v>
      </c>
      <c r="O21" s="13"/>
    </row>
    <row r="22" spans="1:15" x14ac:dyDescent="0.2">
      <c r="A22" s="48" t="s">
        <v>22</v>
      </c>
      <c r="B22" s="49"/>
      <c r="C22" s="50"/>
      <c r="D22" s="51"/>
      <c r="E22" s="47">
        <f>SUM(E20:E21)</f>
        <v>22</v>
      </c>
      <c r="F22">
        <f>F20+F21</f>
        <v>16</v>
      </c>
      <c r="G22">
        <f>G20+G21</f>
        <v>6</v>
      </c>
    </row>
  </sheetData>
  <mergeCells count="1">
    <mergeCell ref="A1:C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SLA RENDICONTAZIONE 2019</vt:lpstr>
      <vt:lpstr>ASUR UTENTI IN CARICO</vt:lpstr>
      <vt:lpstr>AV1</vt:lpstr>
      <vt:lpstr>AV2</vt:lpstr>
      <vt:lpstr>AV3</vt:lpstr>
      <vt:lpstr>AV4</vt:lpstr>
      <vt:lpstr>AV5</vt:lpstr>
      <vt:lpstr>'AV1'!Area_stampa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Nazzareno Firmani</dc:creator>
  <cp:lastModifiedBy>Cristina Omenetti</cp:lastModifiedBy>
  <cp:revision>4</cp:revision>
  <cp:lastPrinted>2020-03-02T16:50:27Z</cp:lastPrinted>
  <dcterms:created xsi:type="dcterms:W3CDTF">2019-02-05T16:44:27Z</dcterms:created>
  <dcterms:modified xsi:type="dcterms:W3CDTF">2020-07-30T11:49:05Z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