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6995" windowHeight="7500"/>
  </bookViews>
  <sheets>
    <sheet name="AV2" sheetId="3" r:id="rId1"/>
  </sheets>
  <definedNames>
    <definedName name="_xlnm._FilterDatabase" localSheetId="0" hidden="1">'AV2'!#REF!</definedName>
  </definedNames>
  <calcPr calcId="162913"/>
</workbook>
</file>

<file path=xl/calcChain.xml><?xml version="1.0" encoding="utf-8"?>
<calcChain xmlns="http://schemas.openxmlformats.org/spreadsheetml/2006/main">
  <c r="T81" i="3" l="1"/>
  <c r="T80" i="3"/>
  <c r="T79" i="3"/>
  <c r="T78" i="3"/>
  <c r="T77" i="3"/>
  <c r="T76" i="3"/>
  <c r="T75" i="3"/>
  <c r="T74" i="3"/>
  <c r="T73" i="3"/>
  <c r="T72" i="3"/>
  <c r="T71" i="3"/>
  <c r="T70" i="3"/>
  <c r="T69" i="3"/>
  <c r="T68" i="3"/>
  <c r="T67" i="3"/>
  <c r="T66" i="3"/>
  <c r="T65" i="3"/>
  <c r="T64" i="3"/>
  <c r="T63" i="3"/>
  <c r="T62" i="3"/>
  <c r="T61" i="3"/>
  <c r="T60" i="3"/>
  <c r="T59" i="3"/>
  <c r="T58" i="3"/>
  <c r="T57" i="3"/>
  <c r="T56" i="3"/>
  <c r="T55" i="3"/>
  <c r="T54" i="3"/>
  <c r="T53" i="3"/>
  <c r="T52" i="3"/>
  <c r="T51" i="3"/>
  <c r="T50" i="3"/>
  <c r="T49" i="3"/>
  <c r="T48" i="3"/>
  <c r="T47" i="3"/>
  <c r="T46" i="3"/>
  <c r="T45" i="3"/>
  <c r="T44" i="3"/>
  <c r="T43" i="3"/>
  <c r="T42" i="3"/>
  <c r="T41" i="3"/>
  <c r="T40" i="3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7" i="3"/>
  <c r="F7" i="3" l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J7" i="3" l="1"/>
  <c r="N7" i="3"/>
  <c r="J8" i="3"/>
  <c r="N8" i="3"/>
  <c r="J9" i="3"/>
  <c r="N9" i="3"/>
  <c r="J10" i="3"/>
  <c r="N10" i="3"/>
  <c r="J11" i="3"/>
  <c r="N11" i="3"/>
  <c r="J12" i="3"/>
  <c r="N12" i="3"/>
  <c r="J13" i="3"/>
  <c r="N13" i="3"/>
  <c r="J14" i="3"/>
  <c r="N14" i="3"/>
  <c r="J15" i="3"/>
  <c r="N15" i="3"/>
  <c r="J16" i="3"/>
  <c r="N16" i="3"/>
  <c r="J17" i="3"/>
  <c r="N17" i="3"/>
  <c r="J18" i="3"/>
  <c r="N18" i="3"/>
  <c r="J19" i="3"/>
  <c r="N19" i="3"/>
  <c r="J20" i="3"/>
  <c r="N20" i="3"/>
  <c r="J21" i="3"/>
  <c r="N21" i="3"/>
  <c r="J22" i="3"/>
  <c r="N22" i="3"/>
  <c r="J23" i="3"/>
  <c r="N23" i="3"/>
  <c r="J24" i="3"/>
  <c r="N24" i="3"/>
  <c r="J25" i="3"/>
  <c r="N25" i="3"/>
  <c r="J26" i="3"/>
  <c r="N26" i="3"/>
  <c r="J27" i="3"/>
  <c r="N27" i="3"/>
  <c r="J28" i="3"/>
  <c r="N28" i="3"/>
  <c r="J29" i="3"/>
  <c r="N29" i="3"/>
  <c r="J30" i="3"/>
  <c r="N30" i="3"/>
  <c r="J31" i="3"/>
  <c r="N31" i="3"/>
  <c r="J32" i="3"/>
  <c r="N32" i="3"/>
  <c r="J33" i="3"/>
  <c r="N33" i="3"/>
  <c r="J34" i="3"/>
  <c r="N34" i="3"/>
  <c r="J35" i="3"/>
  <c r="N35" i="3"/>
  <c r="J36" i="3"/>
  <c r="N36" i="3"/>
  <c r="J37" i="3"/>
  <c r="N37" i="3"/>
  <c r="J38" i="3"/>
  <c r="N38" i="3"/>
  <c r="J39" i="3"/>
  <c r="N39" i="3"/>
  <c r="J40" i="3"/>
  <c r="N40" i="3"/>
  <c r="J41" i="3"/>
  <c r="N41" i="3"/>
  <c r="J42" i="3"/>
  <c r="N42" i="3"/>
  <c r="J43" i="3"/>
  <c r="N43" i="3"/>
  <c r="J44" i="3"/>
  <c r="N44" i="3"/>
  <c r="J45" i="3"/>
  <c r="N45" i="3"/>
  <c r="J46" i="3"/>
  <c r="N46" i="3"/>
  <c r="J47" i="3"/>
  <c r="N47" i="3"/>
  <c r="J48" i="3"/>
  <c r="N48" i="3"/>
  <c r="J49" i="3"/>
  <c r="N49" i="3"/>
  <c r="J50" i="3"/>
  <c r="N50" i="3"/>
  <c r="J51" i="3"/>
  <c r="N51" i="3"/>
  <c r="J52" i="3"/>
  <c r="N52" i="3"/>
  <c r="J53" i="3"/>
  <c r="N53" i="3"/>
  <c r="J54" i="3"/>
  <c r="N54" i="3"/>
  <c r="J55" i="3"/>
  <c r="N55" i="3"/>
  <c r="J56" i="3"/>
  <c r="N56" i="3"/>
  <c r="J57" i="3"/>
  <c r="N57" i="3"/>
  <c r="J58" i="3"/>
  <c r="N58" i="3"/>
  <c r="J59" i="3"/>
  <c r="N59" i="3"/>
  <c r="J60" i="3"/>
  <c r="N60" i="3"/>
  <c r="J61" i="3"/>
  <c r="N61" i="3"/>
  <c r="J62" i="3"/>
  <c r="N62" i="3"/>
  <c r="J63" i="3"/>
  <c r="N63" i="3"/>
  <c r="J64" i="3"/>
  <c r="N64" i="3"/>
  <c r="J65" i="3"/>
  <c r="N65" i="3"/>
  <c r="J66" i="3"/>
  <c r="N66" i="3"/>
  <c r="J67" i="3"/>
  <c r="N67" i="3"/>
  <c r="J68" i="3"/>
  <c r="N68" i="3"/>
  <c r="J69" i="3"/>
  <c r="N69" i="3"/>
  <c r="J70" i="3"/>
  <c r="N70" i="3"/>
  <c r="J71" i="3"/>
  <c r="N71" i="3"/>
  <c r="J72" i="3"/>
  <c r="N72" i="3"/>
  <c r="J73" i="3"/>
  <c r="N73" i="3"/>
  <c r="J74" i="3"/>
  <c r="N74" i="3"/>
  <c r="J75" i="3"/>
  <c r="N75" i="3"/>
  <c r="J76" i="3"/>
  <c r="N76" i="3"/>
  <c r="J77" i="3"/>
  <c r="N77" i="3"/>
  <c r="J78" i="3"/>
  <c r="N78" i="3"/>
  <c r="J79" i="3"/>
  <c r="N79" i="3"/>
  <c r="J80" i="3"/>
  <c r="N80" i="3"/>
  <c r="J81" i="3"/>
  <c r="N81" i="3"/>
  <c r="D83" i="3"/>
  <c r="E83" i="3"/>
  <c r="H83" i="3"/>
  <c r="I83" i="3"/>
  <c r="L83" i="3"/>
  <c r="M83" i="3"/>
  <c r="F83" i="3" l="1"/>
  <c r="J83" i="3"/>
  <c r="N83" i="3"/>
</calcChain>
</file>

<file path=xl/sharedStrings.xml><?xml version="1.0" encoding="utf-8"?>
<sst xmlns="http://schemas.openxmlformats.org/spreadsheetml/2006/main" count="198" uniqueCount="176">
  <si>
    <t>B</t>
  </si>
  <si>
    <t>D</t>
  </si>
  <si>
    <t>P</t>
  </si>
  <si>
    <t>Visita Cardiologica</t>
  </si>
  <si>
    <t>Visita Dermatologica</t>
  </si>
  <si>
    <t>Visita Gastroenterologica</t>
  </si>
  <si>
    <t>Visita Oncologica</t>
  </si>
  <si>
    <t>Visita Pneumologica</t>
  </si>
  <si>
    <t>Visita endocrinologica</t>
  </si>
  <si>
    <t>Elettrocardiogramma</t>
  </si>
  <si>
    <t>Visita Neurologica</t>
  </si>
  <si>
    <t>Visita Oculistica</t>
  </si>
  <si>
    <t>Visita ortopedica</t>
  </si>
  <si>
    <t>Visita Ginecologica</t>
  </si>
  <si>
    <t>Visita Otorinolaringoiatra</t>
  </si>
  <si>
    <t>Visita Urologica</t>
  </si>
  <si>
    <t>Visita Fisiatrica</t>
  </si>
  <si>
    <t>TC addome inferiore</t>
  </si>
  <si>
    <t>Progressivo prestazione</t>
  </si>
  <si>
    <t>Descrizione prestazione</t>
  </si>
  <si>
    <t>N° prestazioni</t>
  </si>
  <si>
    <t>TDA Medio</t>
  </si>
  <si>
    <t>Prime visite / Primo esame strumentale</t>
  </si>
  <si>
    <t>% entro il tempo massimo</t>
  </si>
  <si>
    <t>N° prestazioni entro il tempo previsto</t>
  </si>
  <si>
    <t>Codice Prestazione</t>
  </si>
  <si>
    <t>89.7</t>
  </si>
  <si>
    <t xml:space="preserve">Visita chirurgia vascolare </t>
  </si>
  <si>
    <t>89.13</t>
  </si>
  <si>
    <t>95.02</t>
  </si>
  <si>
    <t>89.26</t>
  </si>
  <si>
    <t>87.37.1</t>
  </si>
  <si>
    <t>Mammografia bilaterale</t>
  </si>
  <si>
    <t>87.37.2</t>
  </si>
  <si>
    <t>Mammografia monolaterale</t>
  </si>
  <si>
    <t>87.41</t>
  </si>
  <si>
    <t>TC torace</t>
  </si>
  <si>
    <t>87.41.1</t>
  </si>
  <si>
    <t>TC torace senza e con MDC</t>
  </si>
  <si>
    <t>88.01.1</t>
  </si>
  <si>
    <t>TC addome superiore</t>
  </si>
  <si>
    <t>88.01.2</t>
  </si>
  <si>
    <t>TC addome superiore senza e con MDC</t>
  </si>
  <si>
    <t>88.01.3</t>
  </si>
  <si>
    <t>88.01.4</t>
  </si>
  <si>
    <t>TC addome inferiore senza e con MDC</t>
  </si>
  <si>
    <t>88.01.5</t>
  </si>
  <si>
    <t>TC addome completo</t>
  </si>
  <si>
    <t>88.01.6</t>
  </si>
  <si>
    <t>TC addome completo senza e con MDC</t>
  </si>
  <si>
    <t>87.03</t>
  </si>
  <si>
    <t>TC cranio-encefalo</t>
  </si>
  <si>
    <t>87.03.1</t>
  </si>
  <si>
    <t>TC cranio-encefalo senza e con MDC</t>
  </si>
  <si>
    <t>27A</t>
  </si>
  <si>
    <t>88.38.1</t>
  </si>
  <si>
    <t>TC Rachide (PNGLA 10-12)</t>
  </si>
  <si>
    <t>88.38.A</t>
  </si>
  <si>
    <t>TC rachide e speco vertebrale cervicale</t>
  </si>
  <si>
    <t>88.38.B</t>
  </si>
  <si>
    <t>TC rachide e speco vertebrale toracico</t>
  </si>
  <si>
    <t>88.38.C</t>
  </si>
  <si>
    <t>TC rachide e speco vertebrale lombosacrale e del sacro coccige</t>
  </si>
  <si>
    <t>30A</t>
  </si>
  <si>
    <t>88.38.2</t>
  </si>
  <si>
    <t>TC rachide e speco vertebrale senza e con contrastro (PNGLA 10-12)</t>
  </si>
  <si>
    <t>88.38.D</t>
  </si>
  <si>
    <t>TC rachide e speco vertebrale senza e con MDC</t>
  </si>
  <si>
    <t>88.38.E</t>
  </si>
  <si>
    <t>TC rachide e speco vertebrale toracico senza e con MDC</t>
  </si>
  <si>
    <t>88.38.F</t>
  </si>
  <si>
    <t>TC rachide e speco vertebrale lombosacrale e del sacro coccige senza e con MDC</t>
  </si>
  <si>
    <t>88.38.5</t>
  </si>
  <si>
    <t>TC bacino e articolazioni sacroiliache</t>
  </si>
  <si>
    <t>88.91.1</t>
  </si>
  <si>
    <t>RM encefalo e tronco encefalitico, giunzione cranio spinale e relativo distretto vascolare</t>
  </si>
  <si>
    <t>88.91.2</t>
  </si>
  <si>
    <t>RM encefalo e tronco encefalitico, giunzione cranio spinale e relativo distretto vascolare senza e con MDC</t>
  </si>
  <si>
    <t>88.95.4</t>
  </si>
  <si>
    <t>RM addome inferiore e scavo pelvico</t>
  </si>
  <si>
    <t>88.95.5</t>
  </si>
  <si>
    <t>RM addome inferiore e scavo pelvico senza e con MDC</t>
  </si>
  <si>
    <t>88.93.6</t>
  </si>
  <si>
    <t>RM colonna in toto</t>
  </si>
  <si>
    <t>39A</t>
  </si>
  <si>
    <t>88.93.1</t>
  </si>
  <si>
    <t>RM colonna senza e con MDC (PNGLA 10-12)</t>
  </si>
  <si>
    <t>88.93.B</t>
  </si>
  <si>
    <t>RM colonna in toto senza e con MDC</t>
  </si>
  <si>
    <t>88.71.4</t>
  </si>
  <si>
    <t>Ecografica capo e collo</t>
  </si>
  <si>
    <t>88.72.3</t>
  </si>
  <si>
    <t>Eco(color)dopplergrafia cardiaca</t>
  </si>
  <si>
    <t>88.73.5</t>
  </si>
  <si>
    <t>Eco(color)dopplergrafia dei tronchi sovraaortici</t>
  </si>
  <si>
    <t>88.74.1</t>
  </si>
  <si>
    <t>Ecografia addome superiore</t>
  </si>
  <si>
    <t>88.75.1</t>
  </si>
  <si>
    <t>Ecografia addome inferiore</t>
  </si>
  <si>
    <t>88.76.1</t>
  </si>
  <si>
    <t>Ecografia addome completo</t>
  </si>
  <si>
    <t>88.73.1</t>
  </si>
  <si>
    <t>Ecografia bilaterale della mammella</t>
  </si>
  <si>
    <t>88.73.2</t>
  </si>
  <si>
    <t>Ecografia monolaterale della mammella</t>
  </si>
  <si>
    <t>88.78</t>
  </si>
  <si>
    <t>Ecografia ostetrica</t>
  </si>
  <si>
    <t>88.78.2</t>
  </si>
  <si>
    <t>Ecografia ginecologica</t>
  </si>
  <si>
    <t>50A</t>
  </si>
  <si>
    <t>88.77.2</t>
  </si>
  <si>
    <t>Ecolodopller vasi periferici  (PNGLA 10-12)</t>
  </si>
  <si>
    <t>88.77.5 - 88.77.4</t>
  </si>
  <si>
    <t>Ecocolordoppler arti inferiori arterioso e/o venoso</t>
  </si>
  <si>
    <t>45.23</t>
  </si>
  <si>
    <t>Colonscopia totale con endoscopio flessibile</t>
  </si>
  <si>
    <t>45.42</t>
  </si>
  <si>
    <t>Polipectomio intestino crasso in corso di endoscopia sede unica</t>
  </si>
  <si>
    <t>45.24</t>
  </si>
  <si>
    <t>Rettosigmoidoscopia con endoscopio flessibile</t>
  </si>
  <si>
    <t>45.13</t>
  </si>
  <si>
    <t>Esofagogastroduodenoscopia [EGDS]</t>
  </si>
  <si>
    <t>55A</t>
  </si>
  <si>
    <t>45.16</t>
  </si>
  <si>
    <t>Esofagogastroduodenoscopia [EGDS] con biopsia (PNGLA 10-12)</t>
  </si>
  <si>
    <t>55</t>
  </si>
  <si>
    <t>45.16.2 - 45.16.1</t>
  </si>
  <si>
    <t>56</t>
  </si>
  <si>
    <t>89.52</t>
  </si>
  <si>
    <t>57</t>
  </si>
  <si>
    <t>89.50</t>
  </si>
  <si>
    <t>Elettrocardiogramma dinamico</t>
  </si>
  <si>
    <t>58</t>
  </si>
  <si>
    <t>89.41</t>
  </si>
  <si>
    <t>Test cardiovalscolare da sforzo</t>
  </si>
  <si>
    <t>59</t>
  </si>
  <si>
    <t>89.44</t>
  </si>
  <si>
    <t>Altri test cardiovascolari da sforzo</t>
  </si>
  <si>
    <t>60</t>
  </si>
  <si>
    <t>95.41.1</t>
  </si>
  <si>
    <t>Esame audiometrico tonale</t>
  </si>
  <si>
    <t>61</t>
  </si>
  <si>
    <t>89.37.1</t>
  </si>
  <si>
    <t>Spirometria semplice</t>
  </si>
  <si>
    <t>62</t>
  </si>
  <si>
    <t>89.37.2</t>
  </si>
  <si>
    <t>Spirometria globale</t>
  </si>
  <si>
    <t>63</t>
  </si>
  <si>
    <t>95.11</t>
  </si>
  <si>
    <t>Fotografia de fundus</t>
  </si>
  <si>
    <t>64A</t>
  </si>
  <si>
    <t>93.08.1</t>
  </si>
  <si>
    <t>Elettromiografia semplice (PNGLA 10-12)</t>
  </si>
  <si>
    <t>64</t>
  </si>
  <si>
    <t>93.08.A</t>
  </si>
  <si>
    <t>Elettromiografia semplice per arto superiore</t>
  </si>
  <si>
    <t>65</t>
  </si>
  <si>
    <t>93.08.B</t>
  </si>
  <si>
    <t>Elettromiografia semplice per arto inferiore</t>
  </si>
  <si>
    <t>66</t>
  </si>
  <si>
    <t>93.08.C</t>
  </si>
  <si>
    <t>Elettromiografia semplice del capo</t>
  </si>
  <si>
    <t>67</t>
  </si>
  <si>
    <t>93.08.D</t>
  </si>
  <si>
    <t>Elettromiografia semplice del tronco</t>
  </si>
  <si>
    <t>68</t>
  </si>
  <si>
    <t>93.08.E</t>
  </si>
  <si>
    <t>Elettromiografia dinamica del cammino</t>
  </si>
  <si>
    <t>69</t>
  </si>
  <si>
    <t>93.08.F</t>
  </si>
  <si>
    <t>Elettromiografia dinamica dell'arto superiore</t>
  </si>
  <si>
    <t>Esofagogastroduodenoscopia con biopsia</t>
  </si>
  <si>
    <t>Visite successive/controlli</t>
  </si>
  <si>
    <t xml:space="preserve"> Visite non codificate</t>
  </si>
  <si>
    <t>Totale prestazioni del mese (non sono conteggiate le prestazioni con priorità U)</t>
  </si>
  <si>
    <t>TDA File C - Gennaio 2023 - AST2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</si>
</sst>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2" fillId="2" borderId="1" xfId="1" applyFont="1" applyFill="1" applyBorder="1" applyAlignment="1">
      <alignment horizontal="center" wrapText="1"/>
    </xf>
    <xf numFmtId="0" fontId="4" fillId="0" borderId="0" xfId="0" applyFont="1"/>
    <xf numFmtId="0" fontId="4" fillId="0" borderId="5" xfId="0" applyFont="1" applyBorder="1"/>
    <xf numFmtId="0" fontId="4" fillId="0" borderId="6" xfId="0" applyFont="1" applyBorder="1"/>
    <xf numFmtId="0" fontId="4" fillId="0" borderId="2" xfId="0" applyFont="1" applyBorder="1"/>
    <xf numFmtId="0" fontId="4" fillId="0" borderId="1" xfId="0" applyFont="1" applyBorder="1"/>
    <xf numFmtId="0" fontId="2" fillId="2" borderId="2" xfId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0" fontId="2" fillId="0" borderId="2" xfId="1" applyFont="1" applyFill="1" applyBorder="1" applyAlignment="1">
      <alignment wrapText="1"/>
    </xf>
    <xf numFmtId="0" fontId="2" fillId="0" borderId="1" xfId="1" applyFont="1" applyFill="1" applyBorder="1" applyAlignment="1">
      <alignment wrapText="1"/>
    </xf>
    <xf numFmtId="1" fontId="2" fillId="0" borderId="1" xfId="1" applyNumberFormat="1" applyFont="1" applyBorder="1"/>
    <xf numFmtId="1" fontId="2" fillId="0" borderId="1" xfId="1" applyNumberFormat="1" applyFont="1" applyBorder="1" applyAlignment="1">
      <alignment horizontal="right"/>
    </xf>
    <xf numFmtId="9" fontId="2" fillId="0" borderId="1" xfId="3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0" fontId="2" fillId="0" borderId="1" xfId="1" applyFont="1" applyBorder="1" applyAlignment="1">
      <alignment horizontal="right"/>
    </xf>
    <xf numFmtId="164" fontId="2" fillId="0" borderId="1" xfId="2" applyNumberFormat="1" applyFont="1" applyBorder="1" applyAlignment="1">
      <alignment horizontal="right"/>
    </xf>
    <xf numFmtId="0" fontId="2" fillId="0" borderId="1" xfId="1" applyFont="1" applyFill="1" applyBorder="1" applyAlignment="1">
      <alignment horizontal="right" wrapText="1"/>
    </xf>
    <xf numFmtId="164" fontId="2" fillId="0" borderId="1" xfId="2" applyNumberFormat="1" applyFont="1" applyFill="1" applyBorder="1" applyAlignment="1">
      <alignment horizontal="right" wrapText="1"/>
    </xf>
    <xf numFmtId="1" fontId="2" fillId="0" borderId="1" xfId="1" applyNumberFormat="1" applyFont="1" applyFill="1" applyBorder="1" applyAlignment="1">
      <alignment horizontal="right" wrapText="1"/>
    </xf>
    <xf numFmtId="164" fontId="2" fillId="0" borderId="1" xfId="1" applyNumberFormat="1" applyFont="1" applyFill="1" applyBorder="1" applyAlignment="1">
      <alignment horizontal="right" wrapText="1"/>
    </xf>
    <xf numFmtId="0" fontId="2" fillId="6" borderId="2" xfId="1" applyFont="1" applyFill="1" applyBorder="1" applyAlignment="1">
      <alignment horizontal="right" wrapText="1"/>
    </xf>
    <xf numFmtId="0" fontId="2" fillId="6" borderId="1" xfId="1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6" borderId="2" xfId="0" applyFont="1" applyFill="1" applyBorder="1" applyAlignment="1">
      <alignment horizontal="right"/>
    </xf>
    <xf numFmtId="0" fontId="4" fillId="6" borderId="1" xfId="0" applyFont="1" applyFill="1" applyBorder="1"/>
    <xf numFmtId="0" fontId="4" fillId="6" borderId="1" xfId="0" applyFont="1" applyFill="1" applyBorder="1" applyAlignment="1">
      <alignment wrapText="1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4" xfId="0" applyFont="1" applyBorder="1"/>
    <xf numFmtId="0" fontId="4" fillId="0" borderId="4" xfId="0" applyFont="1" applyBorder="1" applyAlignment="1">
      <alignment wrapText="1"/>
    </xf>
    <xf numFmtId="164" fontId="2" fillId="0" borderId="4" xfId="1" applyNumberFormat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9" fontId="2" fillId="0" borderId="4" xfId="3" applyFont="1" applyBorder="1" applyAlignment="1">
      <alignment horizontal="right"/>
    </xf>
    <xf numFmtId="164" fontId="2" fillId="0" borderId="4" xfId="2" applyNumberFormat="1" applyFont="1" applyBorder="1" applyAlignment="1">
      <alignment horizontal="right"/>
    </xf>
    <xf numFmtId="0" fontId="2" fillId="0" borderId="4" xfId="1" applyFont="1" applyFill="1" applyBorder="1" applyAlignment="1">
      <alignment horizontal="right" wrapText="1"/>
    </xf>
    <xf numFmtId="1" fontId="4" fillId="0" borderId="0" xfId="0" applyNumberFormat="1" applyFont="1"/>
    <xf numFmtId="9" fontId="4" fillId="0" borderId="0" xfId="3" applyFont="1"/>
    <xf numFmtId="0" fontId="4" fillId="0" borderId="1" xfId="0" applyFont="1" applyFill="1" applyBorder="1"/>
    <xf numFmtId="9" fontId="2" fillId="0" borderId="1" xfId="3" applyFont="1" applyFill="1" applyBorder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0" fontId="2" fillId="0" borderId="1" xfId="1" applyFont="1" applyFill="1" applyBorder="1" applyAlignment="1">
      <alignment horizontal="right"/>
    </xf>
    <xf numFmtId="164" fontId="2" fillId="0" borderId="1" xfId="2" applyNumberFormat="1" applyFont="1" applyFill="1" applyBorder="1" applyAlignment="1">
      <alignment horizontal="right"/>
    </xf>
    <xf numFmtId="2" fontId="2" fillId="2" borderId="1" xfId="2" applyNumberFormat="1" applyFont="1" applyFill="1" applyBorder="1" applyAlignment="1">
      <alignment horizontal="center" wrapText="1"/>
    </xf>
    <xf numFmtId="164" fontId="4" fillId="0" borderId="1" xfId="0" applyNumberFormat="1" applyFont="1" applyBorder="1"/>
    <xf numFmtId="1" fontId="4" fillId="0" borderId="12" xfId="0" applyNumberFormat="1" applyFont="1" applyBorder="1"/>
    <xf numFmtId="164" fontId="4" fillId="0" borderId="4" xfId="0" applyNumberFormat="1" applyFont="1" applyBorder="1"/>
    <xf numFmtId="1" fontId="4" fillId="0" borderId="13" xfId="0" applyNumberFormat="1" applyFont="1" applyBorder="1"/>
    <xf numFmtId="0" fontId="2" fillId="2" borderId="8" xfId="1" applyFont="1" applyFill="1" applyBorder="1" applyAlignment="1">
      <alignment horizontal="center" wrapText="1"/>
    </xf>
    <xf numFmtId="0" fontId="4" fillId="0" borderId="8" xfId="0" applyFont="1" applyBorder="1"/>
    <xf numFmtId="164" fontId="2" fillId="0" borderId="1" xfId="2" applyNumberFormat="1" applyFont="1" applyBorder="1"/>
    <xf numFmtId="0" fontId="4" fillId="0" borderId="18" xfId="0" applyFont="1" applyBorder="1"/>
    <xf numFmtId="164" fontId="2" fillId="0" borderId="4" xfId="2" applyNumberFormat="1" applyFont="1" applyFill="1" applyBorder="1" applyAlignment="1">
      <alignment horizontal="right" wrapText="1"/>
    </xf>
    <xf numFmtId="0" fontId="4" fillId="0" borderId="10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2" fillId="2" borderId="15" xfId="1" applyFont="1" applyFill="1" applyBorder="1" applyAlignment="1">
      <alignment horizontal="center" wrapText="1"/>
    </xf>
    <xf numFmtId="0" fontId="2" fillId="2" borderId="16" xfId="1" applyFont="1" applyFill="1" applyBorder="1" applyAlignment="1">
      <alignment horizontal="center" wrapText="1"/>
    </xf>
    <xf numFmtId="0" fontId="2" fillId="2" borderId="17" xfId="1" applyFont="1" applyFill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0" borderId="11" xfId="0" applyFont="1" applyBorder="1" applyAlignment="1">
      <alignment horizontal="center" wrapText="1"/>
    </xf>
  </cellXfs>
  <cellStyles count="4">
    <cellStyle name="Normale" xfId="0" builtinId="0"/>
    <cellStyle name="Normale_TDA" xfId="2"/>
    <cellStyle name="Normale_Volumi" xfId="1"/>
    <cellStyle name="Percentuale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619125</xdr:colOff>
      <xdr:row>0</xdr:row>
      <xdr:rowOff>19050</xdr:rowOff>
    </xdr:from>
    <xdr:to>
      <xdr:col>19</xdr:col>
      <xdr:colOff>456640</xdr:colOff>
      <xdr:row>2</xdr:row>
      <xdr:rowOff>67235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49050" y="19050"/>
          <a:ext cx="2085415" cy="3720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83"/>
  <sheetViews>
    <sheetView tabSelected="1" zoomScale="80" zoomScaleNormal="80" workbookViewId="0"/>
  </sheetViews>
  <sheetFormatPr defaultRowHeight="12.75" x14ac:dyDescent="0.2"/>
  <cols>
    <col min="1" max="1" width="11.85546875" style="2" customWidth="1"/>
    <col min="2" max="2" width="9.85546875" style="2" customWidth="1"/>
    <col min="3" max="3" width="31.5703125" style="2" customWidth="1"/>
    <col min="4" max="5" width="9.85546875" style="2" customWidth="1"/>
    <col min="6" max="6" width="8.42578125" style="2" customWidth="1"/>
    <col min="7" max="7" width="8.140625" style="2" customWidth="1"/>
    <col min="8" max="9" width="9.85546875" style="2" customWidth="1"/>
    <col min="10" max="10" width="8.42578125" style="2" customWidth="1"/>
    <col min="11" max="11" width="8.140625" style="2" customWidth="1"/>
    <col min="12" max="12" width="9.85546875" style="2" customWidth="1"/>
    <col min="13" max="13" width="10" style="2" bestFit="1" customWidth="1"/>
    <col min="14" max="14" width="8.5703125" style="2" bestFit="1" customWidth="1"/>
    <col min="15" max="15" width="8.140625" style="2" customWidth="1"/>
    <col min="16" max="16" width="9.85546875" style="2" customWidth="1"/>
    <col min="17" max="17" width="9.7109375" style="2" customWidth="1"/>
    <col min="18" max="18" width="9.85546875" style="2" customWidth="1"/>
    <col min="19" max="19" width="8.140625" style="2" customWidth="1"/>
    <col min="20" max="20" width="13.28515625" style="2" customWidth="1"/>
    <col min="21" max="16384" width="9.140625" style="2"/>
  </cols>
  <sheetData>
    <row r="3" spans="1:20" ht="13.5" thickBot="1" x14ac:dyDescent="0.25"/>
    <row r="4" spans="1:20" ht="28.5" customHeight="1" x14ac:dyDescent="0.2">
      <c r="A4" s="3"/>
      <c r="B4" s="4"/>
      <c r="C4" s="4" t="s">
        <v>175</v>
      </c>
      <c r="D4" s="67" t="s">
        <v>22</v>
      </c>
      <c r="E4" s="68"/>
      <c r="F4" s="68"/>
      <c r="G4" s="68"/>
      <c r="H4" s="68"/>
      <c r="I4" s="68"/>
      <c r="J4" s="68"/>
      <c r="K4" s="68"/>
      <c r="L4" s="68"/>
      <c r="M4" s="68"/>
      <c r="N4" s="68"/>
      <c r="O4" s="69"/>
      <c r="P4" s="70" t="s">
        <v>172</v>
      </c>
      <c r="Q4" s="54"/>
      <c r="R4" s="53" t="s">
        <v>173</v>
      </c>
      <c r="S4" s="54"/>
      <c r="T4" s="55" t="s">
        <v>174</v>
      </c>
    </row>
    <row r="5" spans="1:20" x14ac:dyDescent="0.2">
      <c r="A5" s="5"/>
      <c r="B5" s="6"/>
      <c r="C5" s="6"/>
      <c r="D5" s="61" t="s">
        <v>0</v>
      </c>
      <c r="E5" s="62"/>
      <c r="F5" s="62"/>
      <c r="G5" s="63"/>
      <c r="H5" s="64" t="s">
        <v>1</v>
      </c>
      <c r="I5" s="65"/>
      <c r="J5" s="65"/>
      <c r="K5" s="66"/>
      <c r="L5" s="60" t="s">
        <v>2</v>
      </c>
      <c r="M5" s="58"/>
      <c r="N5" s="58"/>
      <c r="O5" s="59"/>
      <c r="P5" s="58"/>
      <c r="Q5" s="59"/>
      <c r="R5" s="60"/>
      <c r="S5" s="59"/>
      <c r="T5" s="56"/>
    </row>
    <row r="6" spans="1:20" ht="63.75" x14ac:dyDescent="0.2">
      <c r="A6" s="7" t="s">
        <v>18</v>
      </c>
      <c r="B6" s="1" t="s">
        <v>25</v>
      </c>
      <c r="C6" s="8" t="s">
        <v>19</v>
      </c>
      <c r="D6" s="1" t="s">
        <v>20</v>
      </c>
      <c r="E6" s="1" t="s">
        <v>24</v>
      </c>
      <c r="F6" s="1" t="s">
        <v>23</v>
      </c>
      <c r="G6" s="1" t="s">
        <v>21</v>
      </c>
      <c r="H6" s="1" t="s">
        <v>20</v>
      </c>
      <c r="I6" s="1" t="s">
        <v>24</v>
      </c>
      <c r="J6" s="1" t="s">
        <v>23</v>
      </c>
      <c r="K6" s="1" t="s">
        <v>21</v>
      </c>
      <c r="L6" s="1" t="s">
        <v>20</v>
      </c>
      <c r="M6" s="1" t="s">
        <v>24</v>
      </c>
      <c r="N6" s="1" t="s">
        <v>23</v>
      </c>
      <c r="O6" s="43" t="s">
        <v>21</v>
      </c>
      <c r="P6" s="48" t="s">
        <v>20</v>
      </c>
      <c r="Q6" s="43" t="s">
        <v>21</v>
      </c>
      <c r="R6" s="1" t="s">
        <v>20</v>
      </c>
      <c r="S6" s="43" t="s">
        <v>21</v>
      </c>
      <c r="T6" s="57"/>
    </row>
    <row r="7" spans="1:20" x14ac:dyDescent="0.2">
      <c r="A7" s="9">
        <v>1</v>
      </c>
      <c r="B7" s="10" t="s">
        <v>26</v>
      </c>
      <c r="C7" s="10" t="s">
        <v>3</v>
      </c>
      <c r="D7" s="11">
        <v>61</v>
      </c>
      <c r="E7" s="12">
        <v>52</v>
      </c>
      <c r="F7" s="13">
        <f>IF(D7&gt;0,E7/D7,"")</f>
        <v>0.85245901639344257</v>
      </c>
      <c r="G7" s="14">
        <v>11.459016393442623</v>
      </c>
      <c r="H7" s="41">
        <v>82</v>
      </c>
      <c r="I7" s="41">
        <v>58</v>
      </c>
      <c r="J7" s="13">
        <f>IF(H7&gt;0,I7/H7,"")</f>
        <v>0.70731707317073167</v>
      </c>
      <c r="K7" s="16">
        <v>32.804878048780488</v>
      </c>
      <c r="L7" s="17">
        <v>103</v>
      </c>
      <c r="M7" s="17">
        <v>102</v>
      </c>
      <c r="N7" s="13">
        <f>IF(L7&gt;0,M7/L7,"")</f>
        <v>0.99029126213592233</v>
      </c>
      <c r="O7" s="18">
        <v>40.524271844660191</v>
      </c>
      <c r="P7" s="49">
        <v>284</v>
      </c>
      <c r="Q7" s="44">
        <v>27.408450704225352</v>
      </c>
      <c r="R7" s="6">
        <v>311</v>
      </c>
      <c r="S7" s="44">
        <v>2.607717041800643</v>
      </c>
      <c r="T7" s="45">
        <f>+D7+H7+L7+P7+R7</f>
        <v>841</v>
      </c>
    </row>
    <row r="8" spans="1:20" x14ac:dyDescent="0.2">
      <c r="A8" s="9">
        <v>2</v>
      </c>
      <c r="B8" s="10" t="s">
        <v>26</v>
      </c>
      <c r="C8" s="10" t="s">
        <v>27</v>
      </c>
      <c r="D8" s="19">
        <v>2</v>
      </c>
      <c r="E8" s="19">
        <v>2</v>
      </c>
      <c r="F8" s="13">
        <f t="shared" ref="F8:F71" si="0">IF(D8&gt;0,E8/D8,"")</f>
        <v>1</v>
      </c>
      <c r="G8" s="20">
        <v>3</v>
      </c>
      <c r="H8" s="17">
        <v>3</v>
      </c>
      <c r="I8" s="17">
        <v>1</v>
      </c>
      <c r="J8" s="13">
        <f t="shared" ref="J8:J71" si="1">IF(H8&gt;0,I8/H8,"")</f>
        <v>0.33333333333333331</v>
      </c>
      <c r="K8" s="18">
        <v>56.333333333333336</v>
      </c>
      <c r="L8" s="17">
        <v>3</v>
      </c>
      <c r="M8" s="17">
        <v>3</v>
      </c>
      <c r="N8" s="13">
        <f t="shared" ref="N8:N71" si="2">IF(L8&gt;0,M8/L8,"")</f>
        <v>1</v>
      </c>
      <c r="O8" s="18">
        <v>27</v>
      </c>
      <c r="P8" s="49">
        <v>10</v>
      </c>
      <c r="Q8" s="44">
        <v>30.7</v>
      </c>
      <c r="R8" s="6"/>
      <c r="S8" s="44"/>
      <c r="T8" s="45">
        <f t="shared" ref="T8:T71" si="3">+D8+H8+L8+P8+R8</f>
        <v>18</v>
      </c>
    </row>
    <row r="9" spans="1:20" x14ac:dyDescent="0.2">
      <c r="A9" s="9">
        <v>3</v>
      </c>
      <c r="B9" s="10" t="s">
        <v>26</v>
      </c>
      <c r="C9" s="10" t="s">
        <v>8</v>
      </c>
      <c r="D9" s="19">
        <v>7</v>
      </c>
      <c r="E9" s="19">
        <v>6</v>
      </c>
      <c r="F9" s="13">
        <f t="shared" si="0"/>
        <v>0.8571428571428571</v>
      </c>
      <c r="G9" s="20">
        <v>10.142857142857142</v>
      </c>
      <c r="H9" s="17">
        <v>17</v>
      </c>
      <c r="I9" s="17">
        <v>8</v>
      </c>
      <c r="J9" s="13">
        <f t="shared" si="1"/>
        <v>0.47058823529411764</v>
      </c>
      <c r="K9" s="18">
        <v>29.352941176470587</v>
      </c>
      <c r="L9" s="17">
        <v>10</v>
      </c>
      <c r="M9" s="17">
        <v>10</v>
      </c>
      <c r="N9" s="13">
        <f t="shared" si="2"/>
        <v>1</v>
      </c>
      <c r="O9" s="18">
        <v>32.4</v>
      </c>
      <c r="P9" s="49">
        <v>527</v>
      </c>
      <c r="Q9" s="44">
        <v>79.815939278937378</v>
      </c>
      <c r="R9" s="6">
        <v>17</v>
      </c>
      <c r="S9" s="44">
        <v>0</v>
      </c>
      <c r="T9" s="45">
        <f t="shared" si="3"/>
        <v>578</v>
      </c>
    </row>
    <row r="10" spans="1:20" x14ac:dyDescent="0.2">
      <c r="A10" s="9">
        <v>4</v>
      </c>
      <c r="B10" s="10" t="s">
        <v>28</v>
      </c>
      <c r="C10" s="10" t="s">
        <v>10</v>
      </c>
      <c r="D10" s="19">
        <v>19</v>
      </c>
      <c r="E10" s="19">
        <v>14</v>
      </c>
      <c r="F10" s="13">
        <f t="shared" si="0"/>
        <v>0.73684210526315785</v>
      </c>
      <c r="G10" s="20">
        <v>24.421052631578949</v>
      </c>
      <c r="H10" s="17">
        <v>38</v>
      </c>
      <c r="I10" s="17">
        <v>28</v>
      </c>
      <c r="J10" s="13">
        <f t="shared" si="1"/>
        <v>0.73684210526315785</v>
      </c>
      <c r="K10" s="18">
        <v>31.368421052631579</v>
      </c>
      <c r="L10" s="17">
        <v>42</v>
      </c>
      <c r="M10" s="17">
        <v>42</v>
      </c>
      <c r="N10" s="13">
        <f t="shared" si="2"/>
        <v>1</v>
      </c>
      <c r="O10" s="18">
        <v>12.047619047619047</v>
      </c>
      <c r="P10" s="49">
        <v>197</v>
      </c>
      <c r="Q10" s="44">
        <v>32.593908629441621</v>
      </c>
      <c r="R10" s="6">
        <v>4</v>
      </c>
      <c r="S10" s="44">
        <v>45.25</v>
      </c>
      <c r="T10" s="45">
        <f t="shared" si="3"/>
        <v>300</v>
      </c>
    </row>
    <row r="11" spans="1:20" x14ac:dyDescent="0.2">
      <c r="A11" s="9">
        <v>5</v>
      </c>
      <c r="B11" s="10" t="s">
        <v>29</v>
      </c>
      <c r="C11" s="10" t="s">
        <v>11</v>
      </c>
      <c r="D11" s="19">
        <v>94</v>
      </c>
      <c r="E11" s="19">
        <v>85</v>
      </c>
      <c r="F11" s="13">
        <f t="shared" si="0"/>
        <v>0.9042553191489362</v>
      </c>
      <c r="G11" s="20">
        <v>9.712765957446809</v>
      </c>
      <c r="H11" s="17">
        <v>209</v>
      </c>
      <c r="I11" s="17">
        <v>163</v>
      </c>
      <c r="J11" s="13">
        <f t="shared" si="1"/>
        <v>0.77990430622009566</v>
      </c>
      <c r="K11" s="18">
        <v>31.344497607655502</v>
      </c>
      <c r="L11" s="17">
        <v>327</v>
      </c>
      <c r="M11" s="17">
        <v>325</v>
      </c>
      <c r="N11" s="13">
        <f t="shared" si="2"/>
        <v>0.99388379204892963</v>
      </c>
      <c r="O11" s="18">
        <v>25.663608562691131</v>
      </c>
      <c r="P11" s="49">
        <v>331</v>
      </c>
      <c r="Q11" s="44">
        <v>31.356495468277945</v>
      </c>
      <c r="R11" s="6">
        <v>93</v>
      </c>
      <c r="S11" s="44">
        <v>9.78494623655914</v>
      </c>
      <c r="T11" s="45">
        <f t="shared" si="3"/>
        <v>1054</v>
      </c>
    </row>
    <row r="12" spans="1:20" x14ac:dyDescent="0.2">
      <c r="A12" s="9">
        <v>6</v>
      </c>
      <c r="B12" s="10" t="s">
        <v>26</v>
      </c>
      <c r="C12" s="10" t="s">
        <v>12</v>
      </c>
      <c r="D12" s="19">
        <v>40</v>
      </c>
      <c r="E12" s="19">
        <v>36</v>
      </c>
      <c r="F12" s="13">
        <f t="shared" si="0"/>
        <v>0.9</v>
      </c>
      <c r="G12" s="20">
        <v>5.55</v>
      </c>
      <c r="H12" s="17">
        <v>42</v>
      </c>
      <c r="I12" s="17">
        <v>37</v>
      </c>
      <c r="J12" s="13">
        <f t="shared" si="1"/>
        <v>0.88095238095238093</v>
      </c>
      <c r="K12" s="18">
        <v>21.166666666666668</v>
      </c>
      <c r="L12" s="17">
        <v>32</v>
      </c>
      <c r="M12" s="17">
        <v>32</v>
      </c>
      <c r="N12" s="13">
        <f t="shared" si="2"/>
        <v>1</v>
      </c>
      <c r="O12" s="18">
        <v>22.4375</v>
      </c>
      <c r="P12" s="49">
        <v>1006</v>
      </c>
      <c r="Q12" s="44">
        <v>27.333001988071569</v>
      </c>
      <c r="R12" s="6">
        <v>48</v>
      </c>
      <c r="S12" s="44">
        <v>8.7916666666666661</v>
      </c>
      <c r="T12" s="45">
        <f t="shared" si="3"/>
        <v>1168</v>
      </c>
    </row>
    <row r="13" spans="1:20" x14ac:dyDescent="0.2">
      <c r="A13" s="9">
        <v>7</v>
      </c>
      <c r="B13" s="10" t="s">
        <v>30</v>
      </c>
      <c r="C13" s="10" t="s">
        <v>13</v>
      </c>
      <c r="D13" s="19">
        <v>50</v>
      </c>
      <c r="E13" s="19">
        <v>47</v>
      </c>
      <c r="F13" s="13">
        <f t="shared" si="0"/>
        <v>0.94</v>
      </c>
      <c r="G13" s="20">
        <v>4.04</v>
      </c>
      <c r="H13" s="17">
        <v>44</v>
      </c>
      <c r="I13" s="17">
        <v>39</v>
      </c>
      <c r="J13" s="13">
        <f t="shared" si="1"/>
        <v>0.88636363636363635</v>
      </c>
      <c r="K13" s="18">
        <v>12.909090909090908</v>
      </c>
      <c r="L13" s="17">
        <v>360</v>
      </c>
      <c r="M13" s="17">
        <v>348</v>
      </c>
      <c r="N13" s="13">
        <f t="shared" si="2"/>
        <v>0.96666666666666667</v>
      </c>
      <c r="O13" s="18">
        <v>13.883333333333333</v>
      </c>
      <c r="P13" s="49">
        <v>232</v>
      </c>
      <c r="Q13" s="44">
        <v>14.577586206896552</v>
      </c>
      <c r="R13" s="6">
        <v>50</v>
      </c>
      <c r="S13" s="44">
        <v>13.44</v>
      </c>
      <c r="T13" s="45">
        <f t="shared" si="3"/>
        <v>736</v>
      </c>
    </row>
    <row r="14" spans="1:20" x14ac:dyDescent="0.2">
      <c r="A14" s="9">
        <v>8</v>
      </c>
      <c r="B14" s="10" t="s">
        <v>26</v>
      </c>
      <c r="C14" s="10" t="s">
        <v>14</v>
      </c>
      <c r="D14" s="11">
        <v>80</v>
      </c>
      <c r="E14" s="12">
        <v>65</v>
      </c>
      <c r="F14" s="13">
        <f t="shared" si="0"/>
        <v>0.8125</v>
      </c>
      <c r="G14" s="14">
        <v>10.987500000000001</v>
      </c>
      <c r="H14" s="41">
        <v>128</v>
      </c>
      <c r="I14" s="41">
        <v>102</v>
      </c>
      <c r="J14" s="13">
        <f t="shared" si="1"/>
        <v>0.796875</v>
      </c>
      <c r="K14" s="16">
        <v>19.6484375</v>
      </c>
      <c r="L14" s="17">
        <v>118</v>
      </c>
      <c r="M14" s="17">
        <v>118</v>
      </c>
      <c r="N14" s="13">
        <f t="shared" si="2"/>
        <v>1</v>
      </c>
      <c r="O14" s="18">
        <v>17.610169491525422</v>
      </c>
      <c r="P14" s="49">
        <v>307</v>
      </c>
      <c r="Q14" s="44">
        <v>10.710097719869706</v>
      </c>
      <c r="R14" s="6">
        <v>14</v>
      </c>
      <c r="S14" s="44">
        <v>62.357142857142854</v>
      </c>
      <c r="T14" s="45">
        <f t="shared" si="3"/>
        <v>647</v>
      </c>
    </row>
    <row r="15" spans="1:20" x14ac:dyDescent="0.2">
      <c r="A15" s="9">
        <v>9</v>
      </c>
      <c r="B15" s="10" t="s">
        <v>26</v>
      </c>
      <c r="C15" s="10" t="s">
        <v>15</v>
      </c>
      <c r="D15" s="11">
        <v>9</v>
      </c>
      <c r="E15" s="12">
        <v>8</v>
      </c>
      <c r="F15" s="13">
        <f t="shared" si="0"/>
        <v>0.88888888888888884</v>
      </c>
      <c r="G15" s="14">
        <v>19.777777777777779</v>
      </c>
      <c r="H15" s="41">
        <v>28</v>
      </c>
      <c r="I15" s="41">
        <v>21</v>
      </c>
      <c r="J15" s="13">
        <f t="shared" si="1"/>
        <v>0.75</v>
      </c>
      <c r="K15" s="16">
        <v>39.714285714285715</v>
      </c>
      <c r="L15" s="17">
        <v>16</v>
      </c>
      <c r="M15" s="17">
        <v>16</v>
      </c>
      <c r="N15" s="13">
        <f t="shared" si="2"/>
        <v>1</v>
      </c>
      <c r="O15" s="18">
        <v>52.0625</v>
      </c>
      <c r="P15" s="49">
        <v>184</v>
      </c>
      <c r="Q15" s="44">
        <v>27.5</v>
      </c>
      <c r="R15" s="6">
        <v>139</v>
      </c>
      <c r="S15" s="44">
        <v>2.964028776978417</v>
      </c>
      <c r="T15" s="45">
        <f t="shared" si="3"/>
        <v>376</v>
      </c>
    </row>
    <row r="16" spans="1:20" x14ac:dyDescent="0.2">
      <c r="A16" s="9">
        <v>10</v>
      </c>
      <c r="B16" s="10" t="s">
        <v>26</v>
      </c>
      <c r="C16" s="10" t="s">
        <v>4</v>
      </c>
      <c r="D16" s="11">
        <v>87</v>
      </c>
      <c r="E16" s="12">
        <v>75</v>
      </c>
      <c r="F16" s="13">
        <f t="shared" si="0"/>
        <v>0.86206896551724133</v>
      </c>
      <c r="G16" s="14">
        <v>13.908045977011493</v>
      </c>
      <c r="H16" s="41">
        <v>156</v>
      </c>
      <c r="I16" s="41">
        <v>114</v>
      </c>
      <c r="J16" s="13">
        <f t="shared" si="1"/>
        <v>0.73076923076923073</v>
      </c>
      <c r="K16" s="16">
        <v>46.5</v>
      </c>
      <c r="L16" s="17">
        <v>211</v>
      </c>
      <c r="M16" s="17">
        <v>189</v>
      </c>
      <c r="N16" s="13">
        <f t="shared" si="2"/>
        <v>0.89573459715639814</v>
      </c>
      <c r="O16" s="18">
        <v>55.369668246445499</v>
      </c>
      <c r="P16" s="49">
        <v>551</v>
      </c>
      <c r="Q16" s="44">
        <v>108.81851179673322</v>
      </c>
      <c r="R16" s="6">
        <v>12</v>
      </c>
      <c r="S16" s="44">
        <v>120.41666666666667</v>
      </c>
      <c r="T16" s="45">
        <f t="shared" si="3"/>
        <v>1017</v>
      </c>
    </row>
    <row r="17" spans="1:20" x14ac:dyDescent="0.2">
      <c r="A17" s="9">
        <v>11</v>
      </c>
      <c r="B17" s="10" t="s">
        <v>26</v>
      </c>
      <c r="C17" s="10" t="s">
        <v>16</v>
      </c>
      <c r="D17" s="11">
        <v>11</v>
      </c>
      <c r="E17" s="12">
        <v>10</v>
      </c>
      <c r="F17" s="13">
        <f t="shared" si="0"/>
        <v>0.90909090909090906</v>
      </c>
      <c r="G17" s="14">
        <v>4.9090909090909092</v>
      </c>
      <c r="H17" s="41">
        <v>159</v>
      </c>
      <c r="I17" s="41">
        <v>143</v>
      </c>
      <c r="J17" s="13">
        <f t="shared" si="1"/>
        <v>0.89937106918238996</v>
      </c>
      <c r="K17" s="16">
        <v>11.937106918238994</v>
      </c>
      <c r="L17" s="15">
        <v>215</v>
      </c>
      <c r="M17" s="15">
        <v>215</v>
      </c>
      <c r="N17" s="13">
        <f t="shared" si="2"/>
        <v>1</v>
      </c>
      <c r="O17" s="50">
        <v>10.446511627906977</v>
      </c>
      <c r="P17" s="49">
        <v>152</v>
      </c>
      <c r="Q17" s="44">
        <v>16.618421052631579</v>
      </c>
      <c r="R17" s="6">
        <v>24</v>
      </c>
      <c r="S17" s="44">
        <v>2.875</v>
      </c>
      <c r="T17" s="45">
        <f t="shared" si="3"/>
        <v>561</v>
      </c>
    </row>
    <row r="18" spans="1:20" x14ac:dyDescent="0.2">
      <c r="A18" s="9">
        <v>12</v>
      </c>
      <c r="B18" s="10" t="s">
        <v>26</v>
      </c>
      <c r="C18" s="10" t="s">
        <v>5</v>
      </c>
      <c r="D18" s="19">
        <v>4</v>
      </c>
      <c r="E18" s="19">
        <v>2</v>
      </c>
      <c r="F18" s="13">
        <f t="shared" si="0"/>
        <v>0.5</v>
      </c>
      <c r="G18" s="20">
        <v>46.5</v>
      </c>
      <c r="H18" s="17">
        <v>6</v>
      </c>
      <c r="I18" s="17">
        <v>6</v>
      </c>
      <c r="J18" s="13">
        <f t="shared" si="1"/>
        <v>1</v>
      </c>
      <c r="K18" s="18">
        <v>4</v>
      </c>
      <c r="L18" s="17">
        <v>10</v>
      </c>
      <c r="M18" s="17">
        <v>10</v>
      </c>
      <c r="N18" s="13">
        <f t="shared" si="2"/>
        <v>1</v>
      </c>
      <c r="O18" s="18">
        <v>35.799999999999997</v>
      </c>
      <c r="P18" s="49">
        <v>95</v>
      </c>
      <c r="Q18" s="44">
        <v>29.463157894736842</v>
      </c>
      <c r="R18" s="6"/>
      <c r="S18" s="44"/>
      <c r="T18" s="45">
        <f t="shared" si="3"/>
        <v>115</v>
      </c>
    </row>
    <row r="19" spans="1:20" x14ac:dyDescent="0.2">
      <c r="A19" s="9">
        <v>13</v>
      </c>
      <c r="B19" s="10" t="s">
        <v>26</v>
      </c>
      <c r="C19" s="10" t="s">
        <v>6</v>
      </c>
      <c r="D19" s="11">
        <v>15</v>
      </c>
      <c r="E19" s="12">
        <v>15</v>
      </c>
      <c r="F19" s="13">
        <f t="shared" si="0"/>
        <v>1</v>
      </c>
      <c r="G19" s="14">
        <v>2</v>
      </c>
      <c r="H19" s="41">
        <v>3</v>
      </c>
      <c r="I19" s="41">
        <v>3</v>
      </c>
      <c r="J19" s="13">
        <f t="shared" si="1"/>
        <v>1</v>
      </c>
      <c r="K19" s="16">
        <v>17</v>
      </c>
      <c r="L19" s="17">
        <v>32</v>
      </c>
      <c r="M19" s="17">
        <v>32</v>
      </c>
      <c r="N19" s="13">
        <f t="shared" si="2"/>
        <v>1</v>
      </c>
      <c r="O19" s="18">
        <v>5.5625</v>
      </c>
      <c r="P19" s="49">
        <v>594</v>
      </c>
      <c r="Q19" s="44">
        <v>96.331649831649827</v>
      </c>
      <c r="R19" s="6">
        <v>1</v>
      </c>
      <c r="S19" s="44">
        <v>156</v>
      </c>
      <c r="T19" s="45">
        <f t="shared" si="3"/>
        <v>645</v>
      </c>
    </row>
    <row r="20" spans="1:20" x14ac:dyDescent="0.2">
      <c r="A20" s="9">
        <v>14</v>
      </c>
      <c r="B20" s="10" t="s">
        <v>26</v>
      </c>
      <c r="C20" s="10" t="s">
        <v>7</v>
      </c>
      <c r="D20" s="19">
        <v>29</v>
      </c>
      <c r="E20" s="19">
        <v>21</v>
      </c>
      <c r="F20" s="13">
        <f t="shared" si="0"/>
        <v>0.72413793103448276</v>
      </c>
      <c r="G20" s="20">
        <v>15.206896551724139</v>
      </c>
      <c r="H20" s="17">
        <v>28</v>
      </c>
      <c r="I20" s="17">
        <v>16</v>
      </c>
      <c r="J20" s="13">
        <f t="shared" si="1"/>
        <v>0.5714285714285714</v>
      </c>
      <c r="K20" s="18">
        <v>43.857142857142854</v>
      </c>
      <c r="L20" s="17">
        <v>33</v>
      </c>
      <c r="M20" s="17">
        <v>33</v>
      </c>
      <c r="N20" s="13">
        <f t="shared" si="2"/>
        <v>1</v>
      </c>
      <c r="O20" s="18">
        <v>57.393939393939391</v>
      </c>
      <c r="P20" s="49">
        <v>161</v>
      </c>
      <c r="Q20" s="44">
        <v>18.726708074534162</v>
      </c>
      <c r="R20" s="6">
        <v>17</v>
      </c>
      <c r="S20" s="44">
        <v>1.8823529411764706</v>
      </c>
      <c r="T20" s="45">
        <f t="shared" si="3"/>
        <v>268</v>
      </c>
    </row>
    <row r="21" spans="1:20" x14ac:dyDescent="0.2">
      <c r="A21" s="9">
        <v>15</v>
      </c>
      <c r="B21" s="10" t="s">
        <v>31</v>
      </c>
      <c r="C21" s="10" t="s">
        <v>32</v>
      </c>
      <c r="D21" s="19">
        <v>11</v>
      </c>
      <c r="E21" s="19">
        <v>10</v>
      </c>
      <c r="F21" s="13">
        <f t="shared" si="0"/>
        <v>0.90909090909090906</v>
      </c>
      <c r="G21" s="20">
        <v>20.363636363636363</v>
      </c>
      <c r="H21" s="17">
        <v>21</v>
      </c>
      <c r="I21" s="17">
        <v>14</v>
      </c>
      <c r="J21" s="13">
        <f t="shared" si="1"/>
        <v>0.66666666666666663</v>
      </c>
      <c r="K21" s="18">
        <v>134.47619047619048</v>
      </c>
      <c r="L21" s="17">
        <v>453</v>
      </c>
      <c r="M21" s="17">
        <v>114</v>
      </c>
      <c r="N21" s="13">
        <f t="shared" si="2"/>
        <v>0.25165562913907286</v>
      </c>
      <c r="O21" s="18">
        <v>379.41280353200881</v>
      </c>
      <c r="P21" s="49">
        <v>440</v>
      </c>
      <c r="Q21" s="44">
        <v>358.33863636363634</v>
      </c>
      <c r="R21" s="6">
        <v>157</v>
      </c>
      <c r="S21" s="44">
        <v>7.1337579617834397</v>
      </c>
      <c r="T21" s="45">
        <f t="shared" si="3"/>
        <v>1082</v>
      </c>
    </row>
    <row r="22" spans="1:20" x14ac:dyDescent="0.2">
      <c r="A22" s="9">
        <v>16</v>
      </c>
      <c r="B22" s="10" t="s">
        <v>33</v>
      </c>
      <c r="C22" s="10" t="s">
        <v>34</v>
      </c>
      <c r="D22" s="11">
        <v>1</v>
      </c>
      <c r="E22" s="12">
        <v>1</v>
      </c>
      <c r="F22" s="13">
        <f t="shared" si="0"/>
        <v>1</v>
      </c>
      <c r="G22" s="14">
        <v>8</v>
      </c>
      <c r="H22" s="41">
        <v>1</v>
      </c>
      <c r="I22" s="41">
        <v>0</v>
      </c>
      <c r="J22" s="13">
        <f t="shared" si="1"/>
        <v>0</v>
      </c>
      <c r="K22" s="16">
        <v>69</v>
      </c>
      <c r="L22" s="17">
        <v>10</v>
      </c>
      <c r="M22" s="17">
        <v>2</v>
      </c>
      <c r="N22" s="13">
        <f t="shared" si="2"/>
        <v>0.2</v>
      </c>
      <c r="O22" s="18">
        <v>254.5</v>
      </c>
      <c r="P22" s="49">
        <v>9</v>
      </c>
      <c r="Q22" s="44">
        <v>192.22222222222223</v>
      </c>
      <c r="R22" s="6"/>
      <c r="S22" s="44"/>
      <c r="T22" s="45">
        <f t="shared" si="3"/>
        <v>21</v>
      </c>
    </row>
    <row r="23" spans="1:20" x14ac:dyDescent="0.2">
      <c r="A23" s="9">
        <v>17</v>
      </c>
      <c r="B23" s="10" t="s">
        <v>35</v>
      </c>
      <c r="C23" s="10" t="s">
        <v>36</v>
      </c>
      <c r="D23" s="11">
        <v>15</v>
      </c>
      <c r="E23" s="12">
        <v>10</v>
      </c>
      <c r="F23" s="13">
        <f t="shared" si="0"/>
        <v>0.66666666666666663</v>
      </c>
      <c r="G23" s="14">
        <v>12.266666666666667</v>
      </c>
      <c r="H23" s="41">
        <v>12</v>
      </c>
      <c r="I23" s="41">
        <v>10</v>
      </c>
      <c r="J23" s="13">
        <f t="shared" si="1"/>
        <v>0.83333333333333337</v>
      </c>
      <c r="K23" s="16">
        <v>28.666666666666668</v>
      </c>
      <c r="L23" s="17">
        <v>14</v>
      </c>
      <c r="M23" s="17">
        <v>14</v>
      </c>
      <c r="N23" s="13">
        <f t="shared" si="2"/>
        <v>1</v>
      </c>
      <c r="O23" s="18">
        <v>43.428571428571431</v>
      </c>
      <c r="P23" s="49">
        <v>77</v>
      </c>
      <c r="Q23" s="44">
        <v>85.948051948051955</v>
      </c>
      <c r="R23" s="6">
        <v>27</v>
      </c>
      <c r="S23" s="44">
        <v>4.7407407407407405</v>
      </c>
      <c r="T23" s="45">
        <f t="shared" si="3"/>
        <v>145</v>
      </c>
    </row>
    <row r="24" spans="1:20" x14ac:dyDescent="0.2">
      <c r="A24" s="9">
        <v>18</v>
      </c>
      <c r="B24" s="10" t="s">
        <v>37</v>
      </c>
      <c r="C24" s="10" t="s">
        <v>38</v>
      </c>
      <c r="D24" s="19">
        <v>17</v>
      </c>
      <c r="E24" s="19">
        <v>13</v>
      </c>
      <c r="F24" s="13">
        <f t="shared" si="0"/>
        <v>0.76470588235294112</v>
      </c>
      <c r="G24" s="20">
        <v>8.117647058823529</v>
      </c>
      <c r="H24" s="41">
        <v>4</v>
      </c>
      <c r="I24" s="41">
        <v>4</v>
      </c>
      <c r="J24" s="13">
        <f t="shared" si="1"/>
        <v>1</v>
      </c>
      <c r="K24" s="16">
        <v>30.25</v>
      </c>
      <c r="L24" s="15">
        <v>12</v>
      </c>
      <c r="M24" s="15">
        <v>12</v>
      </c>
      <c r="N24" s="13">
        <f t="shared" si="2"/>
        <v>1</v>
      </c>
      <c r="O24" s="50">
        <v>28.166666666666668</v>
      </c>
      <c r="P24" s="49">
        <v>174</v>
      </c>
      <c r="Q24" s="44">
        <v>103.76436781609195</v>
      </c>
      <c r="R24" s="6">
        <v>93</v>
      </c>
      <c r="S24" s="44">
        <v>1.1827956989247312</v>
      </c>
      <c r="T24" s="45">
        <f t="shared" si="3"/>
        <v>300</v>
      </c>
    </row>
    <row r="25" spans="1:20" x14ac:dyDescent="0.2">
      <c r="A25" s="9">
        <v>19</v>
      </c>
      <c r="B25" s="10" t="s">
        <v>39</v>
      </c>
      <c r="C25" s="10" t="s">
        <v>40</v>
      </c>
      <c r="D25" s="19"/>
      <c r="E25" s="19"/>
      <c r="F25" s="13" t="str">
        <f t="shared" si="0"/>
        <v/>
      </c>
      <c r="G25" s="20"/>
      <c r="H25" s="41"/>
      <c r="I25" s="41"/>
      <c r="J25" s="13" t="str">
        <f t="shared" si="1"/>
        <v/>
      </c>
      <c r="K25" s="16"/>
      <c r="L25" s="17"/>
      <c r="M25" s="17"/>
      <c r="N25" s="13" t="str">
        <f t="shared" si="2"/>
        <v/>
      </c>
      <c r="O25" s="18"/>
      <c r="P25" s="49"/>
      <c r="Q25" s="44"/>
      <c r="R25" s="6"/>
      <c r="S25" s="44"/>
      <c r="T25" s="45">
        <f t="shared" si="3"/>
        <v>0</v>
      </c>
    </row>
    <row r="26" spans="1:20" ht="25.5" x14ac:dyDescent="0.2">
      <c r="A26" s="9">
        <v>20</v>
      </c>
      <c r="B26" s="10" t="s">
        <v>41</v>
      </c>
      <c r="C26" s="10" t="s">
        <v>42</v>
      </c>
      <c r="D26" s="11">
        <v>1</v>
      </c>
      <c r="E26" s="12">
        <v>1</v>
      </c>
      <c r="F26" s="13">
        <f t="shared" si="0"/>
        <v>1</v>
      </c>
      <c r="G26" s="14">
        <v>8</v>
      </c>
      <c r="H26" s="17">
        <v>1</v>
      </c>
      <c r="I26" s="17">
        <v>1</v>
      </c>
      <c r="J26" s="13">
        <f t="shared" si="1"/>
        <v>1</v>
      </c>
      <c r="K26" s="18">
        <v>11</v>
      </c>
      <c r="L26" s="17"/>
      <c r="M26" s="17"/>
      <c r="N26" s="13" t="str">
        <f t="shared" si="2"/>
        <v/>
      </c>
      <c r="O26" s="18"/>
      <c r="P26" s="49">
        <v>4</v>
      </c>
      <c r="Q26" s="44">
        <v>90.5</v>
      </c>
      <c r="R26" s="6">
        <v>4</v>
      </c>
      <c r="S26" s="44">
        <v>0</v>
      </c>
      <c r="T26" s="45">
        <f t="shared" si="3"/>
        <v>10</v>
      </c>
    </row>
    <row r="27" spans="1:20" x14ac:dyDescent="0.2">
      <c r="A27" s="9">
        <v>21</v>
      </c>
      <c r="B27" s="10" t="s">
        <v>43</v>
      </c>
      <c r="C27" s="10" t="s">
        <v>17</v>
      </c>
      <c r="D27" s="11"/>
      <c r="E27" s="12"/>
      <c r="F27" s="13" t="str">
        <f t="shared" si="0"/>
        <v/>
      </c>
      <c r="G27" s="14"/>
      <c r="H27" s="41"/>
      <c r="I27" s="41"/>
      <c r="J27" s="13" t="str">
        <f t="shared" si="1"/>
        <v/>
      </c>
      <c r="K27" s="16"/>
      <c r="L27" s="17"/>
      <c r="M27" s="17"/>
      <c r="N27" s="13" t="str">
        <f t="shared" si="2"/>
        <v/>
      </c>
      <c r="O27" s="18"/>
      <c r="P27" s="49">
        <v>1</v>
      </c>
      <c r="Q27" s="44">
        <v>0</v>
      </c>
      <c r="R27" s="6"/>
      <c r="S27" s="44"/>
      <c r="T27" s="45">
        <f t="shared" si="3"/>
        <v>1</v>
      </c>
    </row>
    <row r="28" spans="1:20" x14ac:dyDescent="0.2">
      <c r="A28" s="9">
        <v>22</v>
      </c>
      <c r="B28" s="10" t="s">
        <v>44</v>
      </c>
      <c r="C28" s="10" t="s">
        <v>45</v>
      </c>
      <c r="D28" s="19">
        <v>2</v>
      </c>
      <c r="E28" s="19">
        <v>2</v>
      </c>
      <c r="F28" s="13">
        <f t="shared" si="0"/>
        <v>1</v>
      </c>
      <c r="G28" s="20">
        <v>7.5</v>
      </c>
      <c r="H28" s="17">
        <v>2</v>
      </c>
      <c r="I28" s="17">
        <v>2</v>
      </c>
      <c r="J28" s="13">
        <f t="shared" si="1"/>
        <v>1</v>
      </c>
      <c r="K28" s="18">
        <v>12</v>
      </c>
      <c r="L28" s="17"/>
      <c r="M28" s="17"/>
      <c r="N28" s="13" t="str">
        <f t="shared" si="2"/>
        <v/>
      </c>
      <c r="O28" s="18"/>
      <c r="P28" s="49">
        <v>3</v>
      </c>
      <c r="Q28" s="44">
        <v>84.666666666666671</v>
      </c>
      <c r="R28" s="6">
        <v>3</v>
      </c>
      <c r="S28" s="44">
        <v>0</v>
      </c>
      <c r="T28" s="45">
        <f t="shared" si="3"/>
        <v>10</v>
      </c>
    </row>
    <row r="29" spans="1:20" x14ac:dyDescent="0.2">
      <c r="A29" s="9">
        <v>23</v>
      </c>
      <c r="B29" s="10" t="s">
        <v>46</v>
      </c>
      <c r="C29" s="10" t="s">
        <v>47</v>
      </c>
      <c r="D29" s="19">
        <v>2</v>
      </c>
      <c r="E29" s="19">
        <v>1</v>
      </c>
      <c r="F29" s="13">
        <f t="shared" si="0"/>
        <v>0.5</v>
      </c>
      <c r="G29" s="20">
        <v>10.5</v>
      </c>
      <c r="H29" s="41">
        <v>1</v>
      </c>
      <c r="I29" s="41">
        <v>1</v>
      </c>
      <c r="J29" s="13">
        <f t="shared" si="1"/>
        <v>1</v>
      </c>
      <c r="K29" s="16">
        <v>14</v>
      </c>
      <c r="L29" s="17"/>
      <c r="M29" s="17"/>
      <c r="N29" s="13" t="str">
        <f t="shared" si="2"/>
        <v/>
      </c>
      <c r="O29" s="18"/>
      <c r="P29" s="49">
        <v>14</v>
      </c>
      <c r="Q29" s="44">
        <v>49.428571428571431</v>
      </c>
      <c r="R29" s="6">
        <v>12</v>
      </c>
      <c r="S29" s="44">
        <v>0</v>
      </c>
      <c r="T29" s="45">
        <f t="shared" si="3"/>
        <v>29</v>
      </c>
    </row>
    <row r="30" spans="1:20" x14ac:dyDescent="0.2">
      <c r="A30" s="9">
        <v>24</v>
      </c>
      <c r="B30" s="10" t="s">
        <v>48</v>
      </c>
      <c r="C30" s="10" t="s">
        <v>49</v>
      </c>
      <c r="D30" s="11">
        <v>19</v>
      </c>
      <c r="E30" s="12">
        <v>12</v>
      </c>
      <c r="F30" s="13">
        <f t="shared" si="0"/>
        <v>0.63157894736842102</v>
      </c>
      <c r="G30" s="14">
        <v>9.0526315789473681</v>
      </c>
      <c r="H30" s="41">
        <v>7</v>
      </c>
      <c r="I30" s="41">
        <v>5</v>
      </c>
      <c r="J30" s="13">
        <f t="shared" si="1"/>
        <v>0.7142857142857143</v>
      </c>
      <c r="K30" s="16">
        <v>42</v>
      </c>
      <c r="L30" s="17">
        <v>20</v>
      </c>
      <c r="M30" s="17">
        <v>20</v>
      </c>
      <c r="N30" s="13">
        <f t="shared" si="2"/>
        <v>1</v>
      </c>
      <c r="O30" s="18">
        <v>29.75</v>
      </c>
      <c r="P30" s="49">
        <v>175</v>
      </c>
      <c r="Q30" s="44">
        <v>104.64</v>
      </c>
      <c r="R30" s="6">
        <v>94</v>
      </c>
      <c r="S30" s="44">
        <v>1.2127659574468086</v>
      </c>
      <c r="T30" s="45">
        <f t="shared" si="3"/>
        <v>315</v>
      </c>
    </row>
    <row r="31" spans="1:20" x14ac:dyDescent="0.2">
      <c r="A31" s="9">
        <v>25</v>
      </c>
      <c r="B31" s="10" t="s">
        <v>50</v>
      </c>
      <c r="C31" s="10" t="s">
        <v>51</v>
      </c>
      <c r="D31" s="11">
        <v>15</v>
      </c>
      <c r="E31" s="12">
        <v>12</v>
      </c>
      <c r="F31" s="13">
        <f t="shared" si="0"/>
        <v>0.8</v>
      </c>
      <c r="G31" s="14">
        <v>4.7333333333333334</v>
      </c>
      <c r="H31" s="41">
        <v>5</v>
      </c>
      <c r="I31" s="41">
        <v>5</v>
      </c>
      <c r="J31" s="13">
        <f t="shared" si="1"/>
        <v>1</v>
      </c>
      <c r="K31" s="16">
        <v>10.6</v>
      </c>
      <c r="L31" s="17">
        <v>4</v>
      </c>
      <c r="M31" s="17">
        <v>4</v>
      </c>
      <c r="N31" s="13">
        <f t="shared" si="2"/>
        <v>1</v>
      </c>
      <c r="O31" s="18">
        <v>25.75</v>
      </c>
      <c r="P31" s="49">
        <v>10</v>
      </c>
      <c r="Q31" s="44">
        <v>5.3</v>
      </c>
      <c r="R31" s="6">
        <v>3</v>
      </c>
      <c r="S31" s="44">
        <v>0</v>
      </c>
      <c r="T31" s="45">
        <f t="shared" si="3"/>
        <v>37</v>
      </c>
    </row>
    <row r="32" spans="1:20" x14ac:dyDescent="0.2">
      <c r="A32" s="9">
        <v>26</v>
      </c>
      <c r="B32" s="10" t="s">
        <v>52</v>
      </c>
      <c r="C32" s="10" t="s">
        <v>53</v>
      </c>
      <c r="D32" s="11">
        <v>11</v>
      </c>
      <c r="E32" s="12">
        <v>10</v>
      </c>
      <c r="F32" s="13">
        <f t="shared" si="0"/>
        <v>0.90909090909090906</v>
      </c>
      <c r="G32" s="14">
        <v>7.5454545454545459</v>
      </c>
      <c r="H32" s="17">
        <v>6</v>
      </c>
      <c r="I32" s="17">
        <v>6</v>
      </c>
      <c r="J32" s="13">
        <f t="shared" si="1"/>
        <v>1</v>
      </c>
      <c r="K32" s="18">
        <v>35.166666666666664</v>
      </c>
      <c r="L32" s="17">
        <v>3</v>
      </c>
      <c r="M32" s="17">
        <v>3</v>
      </c>
      <c r="N32" s="13">
        <f t="shared" si="2"/>
        <v>1</v>
      </c>
      <c r="O32" s="18">
        <v>51.333333333333336</v>
      </c>
      <c r="P32" s="49">
        <v>30</v>
      </c>
      <c r="Q32" s="44">
        <v>44.7</v>
      </c>
      <c r="R32" s="6">
        <v>9</v>
      </c>
      <c r="S32" s="44">
        <v>0</v>
      </c>
      <c r="T32" s="45">
        <f t="shared" si="3"/>
        <v>59</v>
      </c>
    </row>
    <row r="33" spans="1:20" x14ac:dyDescent="0.2">
      <c r="A33" s="21" t="s">
        <v>54</v>
      </c>
      <c r="B33" s="22" t="s">
        <v>55</v>
      </c>
      <c r="C33" s="22" t="s">
        <v>56</v>
      </c>
      <c r="D33" s="19">
        <v>1</v>
      </c>
      <c r="E33" s="19">
        <v>0</v>
      </c>
      <c r="F33" s="13">
        <f t="shared" si="0"/>
        <v>0</v>
      </c>
      <c r="G33" s="20">
        <v>14</v>
      </c>
      <c r="H33" s="41"/>
      <c r="I33" s="41"/>
      <c r="J33" s="13" t="str">
        <f t="shared" si="1"/>
        <v/>
      </c>
      <c r="K33" s="16"/>
      <c r="L33" s="17"/>
      <c r="M33" s="17"/>
      <c r="N33" s="13" t="str">
        <f t="shared" si="2"/>
        <v/>
      </c>
      <c r="O33" s="18"/>
      <c r="P33" s="49"/>
      <c r="Q33" s="44"/>
      <c r="R33" s="6"/>
      <c r="S33" s="44"/>
      <c r="T33" s="45">
        <f t="shared" si="3"/>
        <v>1</v>
      </c>
    </row>
    <row r="34" spans="1:20" ht="25.5" x14ac:dyDescent="0.2">
      <c r="A34" s="9">
        <v>27</v>
      </c>
      <c r="B34" s="10" t="s">
        <v>57</v>
      </c>
      <c r="C34" s="10" t="s">
        <v>58</v>
      </c>
      <c r="D34" s="11">
        <v>1</v>
      </c>
      <c r="E34" s="12">
        <v>1</v>
      </c>
      <c r="F34" s="13">
        <f t="shared" si="0"/>
        <v>1</v>
      </c>
      <c r="G34" s="14">
        <v>3</v>
      </c>
      <c r="H34" s="41">
        <v>1</v>
      </c>
      <c r="I34" s="41">
        <v>1</v>
      </c>
      <c r="J34" s="13">
        <f t="shared" si="1"/>
        <v>1</v>
      </c>
      <c r="K34" s="16">
        <v>59</v>
      </c>
      <c r="L34" s="17"/>
      <c r="M34" s="17"/>
      <c r="N34" s="13" t="str">
        <f t="shared" si="2"/>
        <v/>
      </c>
      <c r="O34" s="18"/>
      <c r="P34" s="49">
        <v>1</v>
      </c>
      <c r="Q34" s="44">
        <v>10</v>
      </c>
      <c r="R34" s="6"/>
      <c r="S34" s="44"/>
      <c r="T34" s="45">
        <f t="shared" si="3"/>
        <v>3</v>
      </c>
    </row>
    <row r="35" spans="1:20" ht="25.5" x14ac:dyDescent="0.2">
      <c r="A35" s="9">
        <v>28</v>
      </c>
      <c r="B35" s="10" t="s">
        <v>59</v>
      </c>
      <c r="C35" s="10" t="s">
        <v>60</v>
      </c>
      <c r="D35" s="19"/>
      <c r="E35" s="19"/>
      <c r="F35" s="13" t="str">
        <f t="shared" si="0"/>
        <v/>
      </c>
      <c r="G35" s="20"/>
      <c r="H35" s="41"/>
      <c r="I35" s="41"/>
      <c r="J35" s="13" t="str">
        <f t="shared" si="1"/>
        <v/>
      </c>
      <c r="K35" s="16"/>
      <c r="L35" s="17"/>
      <c r="M35" s="17"/>
      <c r="N35" s="13" t="str">
        <f t="shared" si="2"/>
        <v/>
      </c>
      <c r="O35" s="18"/>
      <c r="P35" s="49"/>
      <c r="Q35" s="44"/>
      <c r="R35" s="6"/>
      <c r="S35" s="44"/>
      <c r="T35" s="45">
        <f t="shared" si="3"/>
        <v>0</v>
      </c>
    </row>
    <row r="36" spans="1:20" ht="25.5" x14ac:dyDescent="0.2">
      <c r="A36" s="9">
        <v>29</v>
      </c>
      <c r="B36" s="10" t="s">
        <v>61</v>
      </c>
      <c r="C36" s="10" t="s">
        <v>62</v>
      </c>
      <c r="D36" s="11">
        <v>3</v>
      </c>
      <c r="E36" s="12">
        <v>2</v>
      </c>
      <c r="F36" s="13">
        <f t="shared" si="0"/>
        <v>0.66666666666666663</v>
      </c>
      <c r="G36" s="14">
        <v>9.3333333333333339</v>
      </c>
      <c r="H36" s="41">
        <v>5</v>
      </c>
      <c r="I36" s="41">
        <v>4</v>
      </c>
      <c r="J36" s="13">
        <f t="shared" si="1"/>
        <v>0.8</v>
      </c>
      <c r="K36" s="16">
        <v>40.4</v>
      </c>
      <c r="L36" s="17">
        <v>1</v>
      </c>
      <c r="M36" s="17">
        <v>1</v>
      </c>
      <c r="N36" s="13">
        <f t="shared" si="2"/>
        <v>1</v>
      </c>
      <c r="O36" s="18">
        <v>87</v>
      </c>
      <c r="P36" s="49"/>
      <c r="Q36" s="44"/>
      <c r="R36" s="6">
        <v>1</v>
      </c>
      <c r="S36" s="44">
        <v>0</v>
      </c>
      <c r="T36" s="45">
        <f t="shared" si="3"/>
        <v>10</v>
      </c>
    </row>
    <row r="37" spans="1:20" ht="25.5" x14ac:dyDescent="0.2">
      <c r="A37" s="21" t="s">
        <v>63</v>
      </c>
      <c r="B37" s="22" t="s">
        <v>64</v>
      </c>
      <c r="C37" s="22" t="s">
        <v>65</v>
      </c>
      <c r="D37" s="11"/>
      <c r="E37" s="12"/>
      <c r="F37" s="13" t="str">
        <f t="shared" si="0"/>
        <v/>
      </c>
      <c r="G37" s="14"/>
      <c r="H37" s="41"/>
      <c r="I37" s="41"/>
      <c r="J37" s="13" t="str">
        <f t="shared" si="1"/>
        <v/>
      </c>
      <c r="K37" s="16"/>
      <c r="L37" s="17"/>
      <c r="M37" s="17"/>
      <c r="N37" s="13" t="str">
        <f t="shared" si="2"/>
        <v/>
      </c>
      <c r="O37" s="18"/>
      <c r="P37" s="49"/>
      <c r="Q37" s="44"/>
      <c r="R37" s="6"/>
      <c r="S37" s="44"/>
      <c r="T37" s="45">
        <f t="shared" si="3"/>
        <v>0</v>
      </c>
    </row>
    <row r="38" spans="1:20" ht="25.5" x14ac:dyDescent="0.2">
      <c r="A38" s="9">
        <v>30</v>
      </c>
      <c r="B38" s="10" t="s">
        <v>66</v>
      </c>
      <c r="C38" s="10" t="s">
        <v>67</v>
      </c>
      <c r="D38" s="11"/>
      <c r="E38" s="12"/>
      <c r="F38" s="13" t="str">
        <f t="shared" si="0"/>
        <v/>
      </c>
      <c r="G38" s="14"/>
      <c r="H38" s="41"/>
      <c r="I38" s="41"/>
      <c r="J38" s="13" t="str">
        <f t="shared" si="1"/>
        <v/>
      </c>
      <c r="K38" s="16"/>
      <c r="L38" s="17">
        <v>1</v>
      </c>
      <c r="M38" s="17">
        <v>1</v>
      </c>
      <c r="N38" s="13">
        <f t="shared" si="2"/>
        <v>1</v>
      </c>
      <c r="O38" s="18">
        <v>77</v>
      </c>
      <c r="P38" s="49"/>
      <c r="Q38" s="44"/>
      <c r="R38" s="6">
        <v>1</v>
      </c>
      <c r="S38" s="44">
        <v>0</v>
      </c>
      <c r="T38" s="45">
        <f t="shared" si="3"/>
        <v>2</v>
      </c>
    </row>
    <row r="39" spans="1:20" ht="25.5" x14ac:dyDescent="0.2">
      <c r="A39" s="9">
        <v>31</v>
      </c>
      <c r="B39" s="10" t="s">
        <v>68</v>
      </c>
      <c r="C39" s="10" t="s">
        <v>69</v>
      </c>
      <c r="D39" s="11"/>
      <c r="E39" s="12"/>
      <c r="F39" s="13" t="str">
        <f t="shared" si="0"/>
        <v/>
      </c>
      <c r="G39" s="14"/>
      <c r="H39" s="41"/>
      <c r="I39" s="41"/>
      <c r="J39" s="13" t="str">
        <f t="shared" si="1"/>
        <v/>
      </c>
      <c r="K39" s="16"/>
      <c r="L39" s="17"/>
      <c r="M39" s="17"/>
      <c r="N39" s="13" t="str">
        <f t="shared" si="2"/>
        <v/>
      </c>
      <c r="O39" s="18"/>
      <c r="P39" s="49"/>
      <c r="Q39" s="44"/>
      <c r="R39" s="6"/>
      <c r="S39" s="44"/>
      <c r="T39" s="45">
        <f t="shared" si="3"/>
        <v>0</v>
      </c>
    </row>
    <row r="40" spans="1:20" ht="38.25" x14ac:dyDescent="0.2">
      <c r="A40" s="9">
        <v>32</v>
      </c>
      <c r="B40" s="10" t="s">
        <v>70</v>
      </c>
      <c r="C40" s="10" t="s">
        <v>71</v>
      </c>
      <c r="D40" s="11"/>
      <c r="E40" s="12"/>
      <c r="F40" s="13" t="str">
        <f t="shared" si="0"/>
        <v/>
      </c>
      <c r="G40" s="14"/>
      <c r="H40" s="41"/>
      <c r="I40" s="41"/>
      <c r="J40" s="13" t="str">
        <f t="shared" si="1"/>
        <v/>
      </c>
      <c r="K40" s="16"/>
      <c r="L40" s="17"/>
      <c r="M40" s="17"/>
      <c r="N40" s="13" t="str">
        <f t="shared" si="2"/>
        <v/>
      </c>
      <c r="O40" s="18"/>
      <c r="P40" s="49"/>
      <c r="Q40" s="44"/>
      <c r="R40" s="6"/>
      <c r="S40" s="44"/>
      <c r="T40" s="45">
        <f t="shared" si="3"/>
        <v>0</v>
      </c>
    </row>
    <row r="41" spans="1:20" x14ac:dyDescent="0.2">
      <c r="A41" s="9">
        <v>33</v>
      </c>
      <c r="B41" s="10" t="s">
        <v>72</v>
      </c>
      <c r="C41" s="10" t="s">
        <v>73</v>
      </c>
      <c r="D41" s="11">
        <v>3</v>
      </c>
      <c r="E41" s="12">
        <v>2</v>
      </c>
      <c r="F41" s="13">
        <f t="shared" si="0"/>
        <v>0.66666666666666663</v>
      </c>
      <c r="G41" s="14">
        <v>22</v>
      </c>
      <c r="H41" s="41">
        <v>1</v>
      </c>
      <c r="I41" s="41">
        <v>1</v>
      </c>
      <c r="J41" s="13">
        <f t="shared" si="1"/>
        <v>1</v>
      </c>
      <c r="K41" s="16">
        <v>27</v>
      </c>
      <c r="L41" s="17">
        <v>1</v>
      </c>
      <c r="M41" s="17">
        <v>1</v>
      </c>
      <c r="N41" s="13">
        <f t="shared" si="2"/>
        <v>1</v>
      </c>
      <c r="O41" s="18">
        <v>0</v>
      </c>
      <c r="P41" s="49">
        <v>2</v>
      </c>
      <c r="Q41" s="44">
        <v>6.5</v>
      </c>
      <c r="R41" s="6">
        <v>1</v>
      </c>
      <c r="S41" s="44">
        <v>0</v>
      </c>
      <c r="T41" s="45">
        <f t="shared" si="3"/>
        <v>8</v>
      </c>
    </row>
    <row r="42" spans="1:20" ht="38.25" x14ac:dyDescent="0.2">
      <c r="A42" s="9">
        <v>34</v>
      </c>
      <c r="B42" s="10" t="s">
        <v>74</v>
      </c>
      <c r="C42" s="10" t="s">
        <v>75</v>
      </c>
      <c r="D42" s="19">
        <v>5</v>
      </c>
      <c r="E42" s="19">
        <v>5</v>
      </c>
      <c r="F42" s="13">
        <f t="shared" si="0"/>
        <v>1</v>
      </c>
      <c r="G42" s="20">
        <v>8.4</v>
      </c>
      <c r="H42" s="41">
        <v>16</v>
      </c>
      <c r="I42" s="41">
        <v>14</v>
      </c>
      <c r="J42" s="13">
        <f t="shared" si="1"/>
        <v>0.875</v>
      </c>
      <c r="K42" s="16">
        <v>46.375</v>
      </c>
      <c r="L42" s="17">
        <v>9</v>
      </c>
      <c r="M42" s="17">
        <v>9</v>
      </c>
      <c r="N42" s="13">
        <f t="shared" si="2"/>
        <v>1</v>
      </c>
      <c r="O42" s="18">
        <v>30.777777777777779</v>
      </c>
      <c r="P42" s="49">
        <v>16</v>
      </c>
      <c r="Q42" s="44">
        <v>15.3125</v>
      </c>
      <c r="R42" s="6">
        <v>41</v>
      </c>
      <c r="S42" s="44">
        <v>0</v>
      </c>
      <c r="T42" s="45">
        <f t="shared" si="3"/>
        <v>87</v>
      </c>
    </row>
    <row r="43" spans="1:20" ht="38.25" x14ac:dyDescent="0.2">
      <c r="A43" s="9">
        <v>35</v>
      </c>
      <c r="B43" s="10" t="s">
        <v>76</v>
      </c>
      <c r="C43" s="10" t="s">
        <v>77</v>
      </c>
      <c r="D43" s="11">
        <v>10</v>
      </c>
      <c r="E43" s="12">
        <v>6</v>
      </c>
      <c r="F43" s="13">
        <f t="shared" si="0"/>
        <v>0.6</v>
      </c>
      <c r="G43" s="14">
        <v>11.5</v>
      </c>
      <c r="H43" s="41">
        <v>13</v>
      </c>
      <c r="I43" s="41">
        <v>8</v>
      </c>
      <c r="J43" s="13">
        <f t="shared" si="1"/>
        <v>0.61538461538461542</v>
      </c>
      <c r="K43" s="16">
        <v>52.769230769230766</v>
      </c>
      <c r="L43" s="17">
        <v>19</v>
      </c>
      <c r="M43" s="17">
        <v>15</v>
      </c>
      <c r="N43" s="13">
        <f t="shared" si="2"/>
        <v>0.78947368421052633</v>
      </c>
      <c r="O43" s="18">
        <v>69.84210526315789</v>
      </c>
      <c r="P43" s="49">
        <v>10</v>
      </c>
      <c r="Q43" s="44">
        <v>80.7</v>
      </c>
      <c r="R43" s="6">
        <v>22</v>
      </c>
      <c r="S43" s="44">
        <v>0</v>
      </c>
      <c r="T43" s="45">
        <f t="shared" si="3"/>
        <v>74</v>
      </c>
    </row>
    <row r="44" spans="1:20" x14ac:dyDescent="0.2">
      <c r="A44" s="9">
        <v>36</v>
      </c>
      <c r="B44" s="10" t="s">
        <v>78</v>
      </c>
      <c r="C44" s="10" t="s">
        <v>79</v>
      </c>
      <c r="D44" s="11">
        <v>3</v>
      </c>
      <c r="E44" s="12">
        <v>2</v>
      </c>
      <c r="F44" s="13">
        <f t="shared" si="0"/>
        <v>0.66666666666666663</v>
      </c>
      <c r="G44" s="14">
        <v>8.6666666666666661</v>
      </c>
      <c r="H44" s="41">
        <v>2</v>
      </c>
      <c r="I44" s="41">
        <v>2</v>
      </c>
      <c r="J44" s="13">
        <f t="shared" si="1"/>
        <v>1</v>
      </c>
      <c r="K44" s="16">
        <v>9.5</v>
      </c>
      <c r="L44" s="17">
        <v>2</v>
      </c>
      <c r="M44" s="17">
        <v>2</v>
      </c>
      <c r="N44" s="13">
        <f t="shared" si="2"/>
        <v>1</v>
      </c>
      <c r="O44" s="18">
        <v>65</v>
      </c>
      <c r="P44" s="49">
        <v>2</v>
      </c>
      <c r="Q44" s="44">
        <v>96.5</v>
      </c>
      <c r="R44" s="6">
        <v>5</v>
      </c>
      <c r="S44" s="44">
        <v>0</v>
      </c>
      <c r="T44" s="45">
        <f t="shared" si="3"/>
        <v>14</v>
      </c>
    </row>
    <row r="45" spans="1:20" ht="25.5" x14ac:dyDescent="0.2">
      <c r="A45" s="9">
        <v>37</v>
      </c>
      <c r="B45" s="10" t="s">
        <v>80</v>
      </c>
      <c r="C45" s="10" t="s">
        <v>81</v>
      </c>
      <c r="D45" s="11">
        <v>12</v>
      </c>
      <c r="E45" s="12">
        <v>9</v>
      </c>
      <c r="F45" s="13">
        <f t="shared" si="0"/>
        <v>0.75</v>
      </c>
      <c r="G45" s="14">
        <v>15.083333333333334</v>
      </c>
      <c r="H45" s="41">
        <v>7</v>
      </c>
      <c r="I45" s="41">
        <v>6</v>
      </c>
      <c r="J45" s="13">
        <f t="shared" si="1"/>
        <v>0.8571428571428571</v>
      </c>
      <c r="K45" s="16">
        <v>35</v>
      </c>
      <c r="L45" s="17">
        <v>11</v>
      </c>
      <c r="M45" s="17">
        <v>11</v>
      </c>
      <c r="N45" s="13">
        <f t="shared" si="2"/>
        <v>1</v>
      </c>
      <c r="O45" s="18">
        <v>26.727272727272727</v>
      </c>
      <c r="P45" s="49">
        <v>13</v>
      </c>
      <c r="Q45" s="44">
        <v>38.615384615384613</v>
      </c>
      <c r="R45" s="6">
        <v>55</v>
      </c>
      <c r="S45" s="44">
        <v>0</v>
      </c>
      <c r="T45" s="45">
        <f t="shared" si="3"/>
        <v>98</v>
      </c>
    </row>
    <row r="46" spans="1:20" x14ac:dyDescent="0.2">
      <c r="A46" s="9">
        <v>38</v>
      </c>
      <c r="B46" s="10" t="s">
        <v>82</v>
      </c>
      <c r="C46" s="10" t="s">
        <v>83</v>
      </c>
      <c r="D46" s="11"/>
      <c r="E46" s="12"/>
      <c r="F46" s="13" t="str">
        <f t="shared" si="0"/>
        <v/>
      </c>
      <c r="G46" s="14"/>
      <c r="H46" s="41"/>
      <c r="I46" s="41"/>
      <c r="J46" s="13" t="str">
        <f t="shared" si="1"/>
        <v/>
      </c>
      <c r="K46" s="16"/>
      <c r="L46" s="17"/>
      <c r="M46" s="17"/>
      <c r="N46" s="13" t="str">
        <f t="shared" si="2"/>
        <v/>
      </c>
      <c r="O46" s="18"/>
      <c r="P46" s="49"/>
      <c r="Q46" s="44"/>
      <c r="R46" s="6"/>
      <c r="S46" s="44"/>
      <c r="T46" s="45">
        <f t="shared" si="3"/>
        <v>0</v>
      </c>
    </row>
    <row r="47" spans="1:20" ht="25.5" x14ac:dyDescent="0.2">
      <c r="A47" s="21" t="s">
        <v>84</v>
      </c>
      <c r="B47" s="22" t="s">
        <v>85</v>
      </c>
      <c r="C47" s="22" t="s">
        <v>86</v>
      </c>
      <c r="D47" s="19">
        <v>1</v>
      </c>
      <c r="E47" s="19">
        <v>0</v>
      </c>
      <c r="F47" s="13">
        <f t="shared" si="0"/>
        <v>0</v>
      </c>
      <c r="G47" s="20">
        <v>17</v>
      </c>
      <c r="H47" s="17"/>
      <c r="I47" s="17"/>
      <c r="J47" s="13" t="str">
        <f t="shared" si="1"/>
        <v/>
      </c>
      <c r="K47" s="18"/>
      <c r="L47" s="17">
        <v>1</v>
      </c>
      <c r="M47" s="17">
        <v>1</v>
      </c>
      <c r="N47" s="13">
        <f t="shared" si="2"/>
        <v>1</v>
      </c>
      <c r="O47" s="18">
        <v>19</v>
      </c>
      <c r="P47" s="49"/>
      <c r="Q47" s="44"/>
      <c r="R47" s="6"/>
      <c r="S47" s="44"/>
      <c r="T47" s="45">
        <f t="shared" si="3"/>
        <v>2</v>
      </c>
    </row>
    <row r="48" spans="1:20" x14ac:dyDescent="0.2">
      <c r="A48" s="9">
        <v>39</v>
      </c>
      <c r="B48" s="10" t="s">
        <v>87</v>
      </c>
      <c r="C48" s="10" t="s">
        <v>88</v>
      </c>
      <c r="D48" s="11"/>
      <c r="E48" s="12"/>
      <c r="F48" s="13" t="str">
        <f t="shared" si="0"/>
        <v/>
      </c>
      <c r="G48" s="14"/>
      <c r="H48" s="17"/>
      <c r="I48" s="17"/>
      <c r="J48" s="13" t="str">
        <f t="shared" si="1"/>
        <v/>
      </c>
      <c r="K48" s="18"/>
      <c r="L48" s="17"/>
      <c r="M48" s="17"/>
      <c r="N48" s="13" t="str">
        <f t="shared" si="2"/>
        <v/>
      </c>
      <c r="O48" s="18"/>
      <c r="P48" s="49"/>
      <c r="Q48" s="44"/>
      <c r="R48" s="6"/>
      <c r="S48" s="44"/>
      <c r="T48" s="45">
        <f t="shared" si="3"/>
        <v>0</v>
      </c>
    </row>
    <row r="49" spans="1:20" x14ac:dyDescent="0.2">
      <c r="A49" s="9">
        <v>40</v>
      </c>
      <c r="B49" s="10" t="s">
        <v>89</v>
      </c>
      <c r="C49" s="10" t="s">
        <v>90</v>
      </c>
      <c r="D49" s="11">
        <v>27</v>
      </c>
      <c r="E49" s="12">
        <v>25</v>
      </c>
      <c r="F49" s="13">
        <f t="shared" si="0"/>
        <v>0.92592592592592593</v>
      </c>
      <c r="G49" s="14">
        <v>5.2592592592592595</v>
      </c>
      <c r="H49" s="41">
        <v>74</v>
      </c>
      <c r="I49" s="41">
        <v>66</v>
      </c>
      <c r="J49" s="13">
        <f t="shared" si="1"/>
        <v>0.89189189189189189</v>
      </c>
      <c r="K49" s="16">
        <v>27.756756756756758</v>
      </c>
      <c r="L49" s="17">
        <v>72</v>
      </c>
      <c r="M49" s="17">
        <v>71</v>
      </c>
      <c r="N49" s="13">
        <f t="shared" si="2"/>
        <v>0.98611111111111116</v>
      </c>
      <c r="O49" s="18">
        <v>48.916666666666664</v>
      </c>
      <c r="P49" s="49">
        <v>135</v>
      </c>
      <c r="Q49" s="44">
        <v>46.081481481481482</v>
      </c>
      <c r="R49" s="6">
        <v>108</v>
      </c>
      <c r="S49" s="44">
        <v>0</v>
      </c>
      <c r="T49" s="45">
        <f t="shared" si="3"/>
        <v>416</v>
      </c>
    </row>
    <row r="50" spans="1:20" x14ac:dyDescent="0.2">
      <c r="A50" s="5">
        <v>41</v>
      </c>
      <c r="B50" s="6" t="s">
        <v>91</v>
      </c>
      <c r="C50" s="23" t="s">
        <v>92</v>
      </c>
      <c r="D50" s="6">
        <v>12</v>
      </c>
      <c r="E50" s="6">
        <v>10</v>
      </c>
      <c r="F50" s="13">
        <f t="shared" si="0"/>
        <v>0.83333333333333337</v>
      </c>
      <c r="G50" s="14">
        <v>7.666666666666667</v>
      </c>
      <c r="H50" s="41">
        <v>24</v>
      </c>
      <c r="I50" s="41">
        <v>20</v>
      </c>
      <c r="J50" s="13">
        <f t="shared" si="1"/>
        <v>0.83333333333333337</v>
      </c>
      <c r="K50" s="16">
        <v>36.583333333333336</v>
      </c>
      <c r="L50" s="17">
        <v>36</v>
      </c>
      <c r="M50" s="17">
        <v>36</v>
      </c>
      <c r="N50" s="13">
        <f t="shared" si="2"/>
        <v>1</v>
      </c>
      <c r="O50" s="18">
        <v>64.777777777777771</v>
      </c>
      <c r="P50" s="49">
        <v>121</v>
      </c>
      <c r="Q50" s="44">
        <v>59.140495867768593</v>
      </c>
      <c r="R50" s="6">
        <v>134</v>
      </c>
      <c r="S50" s="44">
        <v>0</v>
      </c>
      <c r="T50" s="45">
        <f t="shared" si="3"/>
        <v>327</v>
      </c>
    </row>
    <row r="51" spans="1:20" ht="25.5" x14ac:dyDescent="0.2">
      <c r="A51" s="5">
        <v>42</v>
      </c>
      <c r="B51" s="6" t="s">
        <v>93</v>
      </c>
      <c r="C51" s="23" t="s">
        <v>94</v>
      </c>
      <c r="D51" s="6">
        <v>10</v>
      </c>
      <c r="E51" s="6">
        <v>9</v>
      </c>
      <c r="F51" s="13">
        <f t="shared" si="0"/>
        <v>0.9</v>
      </c>
      <c r="G51" s="14">
        <v>17.8</v>
      </c>
      <c r="H51" s="41">
        <v>42</v>
      </c>
      <c r="I51" s="41">
        <v>35</v>
      </c>
      <c r="J51" s="13">
        <f t="shared" si="1"/>
        <v>0.83333333333333337</v>
      </c>
      <c r="K51" s="16">
        <v>44.071428571428569</v>
      </c>
      <c r="L51" s="17">
        <v>39</v>
      </c>
      <c r="M51" s="17">
        <v>39</v>
      </c>
      <c r="N51" s="13">
        <f t="shared" si="2"/>
        <v>1</v>
      </c>
      <c r="O51" s="18">
        <v>61.666666666666664</v>
      </c>
      <c r="P51" s="49">
        <v>139</v>
      </c>
      <c r="Q51" s="44">
        <v>33.50359712230216</v>
      </c>
      <c r="R51" s="6">
        <v>380</v>
      </c>
      <c r="S51" s="44">
        <v>5.526315789473684E-2</v>
      </c>
      <c r="T51" s="45">
        <f t="shared" si="3"/>
        <v>610</v>
      </c>
    </row>
    <row r="52" spans="1:20" x14ac:dyDescent="0.2">
      <c r="A52" s="5">
        <v>43</v>
      </c>
      <c r="B52" s="6" t="s">
        <v>95</v>
      </c>
      <c r="C52" s="23" t="s">
        <v>96</v>
      </c>
      <c r="D52" s="6">
        <v>14</v>
      </c>
      <c r="E52" s="6">
        <v>13</v>
      </c>
      <c r="F52" s="13">
        <f t="shared" si="0"/>
        <v>0.9285714285714286</v>
      </c>
      <c r="G52" s="14">
        <v>6.1428571428571432</v>
      </c>
      <c r="H52" s="41">
        <v>28</v>
      </c>
      <c r="I52" s="41">
        <v>23</v>
      </c>
      <c r="J52" s="13">
        <f t="shared" si="1"/>
        <v>0.8214285714285714</v>
      </c>
      <c r="K52" s="16">
        <v>36.357142857142854</v>
      </c>
      <c r="L52" s="17">
        <v>34</v>
      </c>
      <c r="M52" s="17">
        <v>34</v>
      </c>
      <c r="N52" s="13">
        <f t="shared" si="2"/>
        <v>1</v>
      </c>
      <c r="O52" s="18">
        <v>40.970588235294116</v>
      </c>
      <c r="P52" s="49">
        <v>57</v>
      </c>
      <c r="Q52" s="44">
        <v>36.807017543859651</v>
      </c>
      <c r="R52" s="6">
        <v>41</v>
      </c>
      <c r="S52" s="44">
        <v>0.68292682926829273</v>
      </c>
      <c r="T52" s="45">
        <f t="shared" si="3"/>
        <v>174</v>
      </c>
    </row>
    <row r="53" spans="1:20" x14ac:dyDescent="0.2">
      <c r="A53" s="5">
        <v>44</v>
      </c>
      <c r="B53" s="6" t="s">
        <v>97</v>
      </c>
      <c r="C53" s="23" t="s">
        <v>98</v>
      </c>
      <c r="D53" s="6">
        <v>13</v>
      </c>
      <c r="E53" s="6">
        <v>11</v>
      </c>
      <c r="F53" s="13">
        <f t="shared" si="0"/>
        <v>0.84615384615384615</v>
      </c>
      <c r="G53" s="14">
        <v>11.846153846153847</v>
      </c>
      <c r="H53" s="41">
        <v>6</v>
      </c>
      <c r="I53" s="41">
        <v>6</v>
      </c>
      <c r="J53" s="13">
        <f t="shared" si="1"/>
        <v>1</v>
      </c>
      <c r="K53" s="16">
        <v>26.666666666666668</v>
      </c>
      <c r="L53" s="17">
        <v>11</v>
      </c>
      <c r="M53" s="17">
        <v>11</v>
      </c>
      <c r="N53" s="13">
        <f t="shared" si="2"/>
        <v>1</v>
      </c>
      <c r="O53" s="18">
        <v>50.545454545454547</v>
      </c>
      <c r="P53" s="49">
        <v>18</v>
      </c>
      <c r="Q53" s="44">
        <v>6.666666666666667</v>
      </c>
      <c r="R53" s="6">
        <v>12</v>
      </c>
      <c r="S53" s="44">
        <v>0</v>
      </c>
      <c r="T53" s="45">
        <f t="shared" si="3"/>
        <v>60</v>
      </c>
    </row>
    <row r="54" spans="1:20" x14ac:dyDescent="0.2">
      <c r="A54" s="5">
        <v>45</v>
      </c>
      <c r="B54" s="6" t="s">
        <v>99</v>
      </c>
      <c r="C54" s="23" t="s">
        <v>100</v>
      </c>
      <c r="D54" s="6">
        <v>103</v>
      </c>
      <c r="E54" s="6">
        <v>97</v>
      </c>
      <c r="F54" s="13">
        <f t="shared" si="0"/>
        <v>0.94174757281553401</v>
      </c>
      <c r="G54" s="14">
        <v>7.2233009708737868</v>
      </c>
      <c r="H54" s="41">
        <v>119</v>
      </c>
      <c r="I54" s="41">
        <v>114</v>
      </c>
      <c r="J54" s="13">
        <f t="shared" si="1"/>
        <v>0.95798319327731096</v>
      </c>
      <c r="K54" s="16">
        <v>26.756302521008404</v>
      </c>
      <c r="L54" s="17">
        <v>141</v>
      </c>
      <c r="M54" s="17">
        <v>141</v>
      </c>
      <c r="N54" s="13">
        <f t="shared" si="2"/>
        <v>1</v>
      </c>
      <c r="O54" s="18">
        <v>50.567375886524822</v>
      </c>
      <c r="P54" s="49">
        <v>255</v>
      </c>
      <c r="Q54" s="44">
        <v>63.352941176470587</v>
      </c>
      <c r="R54" s="6">
        <v>381</v>
      </c>
      <c r="S54" s="44">
        <v>2.6246719160104987E-3</v>
      </c>
      <c r="T54" s="45">
        <f t="shared" si="3"/>
        <v>999</v>
      </c>
    </row>
    <row r="55" spans="1:20" x14ac:dyDescent="0.2">
      <c r="A55" s="5">
        <v>46</v>
      </c>
      <c r="B55" s="6" t="s">
        <v>101</v>
      </c>
      <c r="C55" s="23" t="s">
        <v>102</v>
      </c>
      <c r="D55" s="6">
        <v>13</v>
      </c>
      <c r="E55" s="6">
        <v>12</v>
      </c>
      <c r="F55" s="13">
        <f t="shared" si="0"/>
        <v>0.92307692307692313</v>
      </c>
      <c r="G55" s="14">
        <v>17.846153846153847</v>
      </c>
      <c r="H55" s="41">
        <v>32</v>
      </c>
      <c r="I55" s="41">
        <v>21</v>
      </c>
      <c r="J55" s="13">
        <f t="shared" si="1"/>
        <v>0.65625</v>
      </c>
      <c r="K55" s="16">
        <v>109.3125</v>
      </c>
      <c r="L55" s="17">
        <v>490</v>
      </c>
      <c r="M55" s="17">
        <v>140</v>
      </c>
      <c r="N55" s="13">
        <f t="shared" si="2"/>
        <v>0.2857142857142857</v>
      </c>
      <c r="O55" s="18">
        <v>359.63061224489797</v>
      </c>
      <c r="P55" s="49">
        <v>458</v>
      </c>
      <c r="Q55" s="44">
        <v>348.41048034934499</v>
      </c>
      <c r="R55" s="6">
        <v>224</v>
      </c>
      <c r="S55" s="44">
        <v>5</v>
      </c>
      <c r="T55" s="45">
        <f t="shared" si="3"/>
        <v>1217</v>
      </c>
    </row>
    <row r="56" spans="1:20" ht="25.5" x14ac:dyDescent="0.2">
      <c r="A56" s="5">
        <v>47</v>
      </c>
      <c r="B56" s="6" t="s">
        <v>103</v>
      </c>
      <c r="C56" s="23" t="s">
        <v>104</v>
      </c>
      <c r="D56" s="6">
        <v>2</v>
      </c>
      <c r="E56" s="6">
        <v>2</v>
      </c>
      <c r="F56" s="13">
        <f t="shared" si="0"/>
        <v>1</v>
      </c>
      <c r="G56" s="14">
        <v>4</v>
      </c>
      <c r="H56" s="41">
        <v>1</v>
      </c>
      <c r="I56" s="41">
        <v>1</v>
      </c>
      <c r="J56" s="13">
        <f t="shared" si="1"/>
        <v>1</v>
      </c>
      <c r="K56" s="16">
        <v>1</v>
      </c>
      <c r="L56" s="17"/>
      <c r="M56" s="17"/>
      <c r="N56" s="13" t="str">
        <f t="shared" si="2"/>
        <v/>
      </c>
      <c r="O56" s="18"/>
      <c r="P56" s="49">
        <v>6</v>
      </c>
      <c r="Q56" s="44">
        <v>93.666666666666671</v>
      </c>
      <c r="R56" s="6"/>
      <c r="S56" s="44"/>
      <c r="T56" s="45">
        <f t="shared" si="3"/>
        <v>9</v>
      </c>
    </row>
    <row r="57" spans="1:20" x14ac:dyDescent="0.2">
      <c r="A57" s="5">
        <v>48</v>
      </c>
      <c r="B57" s="6" t="s">
        <v>105</v>
      </c>
      <c r="C57" s="23" t="s">
        <v>106</v>
      </c>
      <c r="D57" s="6">
        <v>3</v>
      </c>
      <c r="E57" s="6">
        <v>3</v>
      </c>
      <c r="F57" s="13">
        <f t="shared" si="0"/>
        <v>1</v>
      </c>
      <c r="G57" s="14">
        <v>3.3333333333333335</v>
      </c>
      <c r="H57" s="41">
        <v>7</v>
      </c>
      <c r="I57" s="41">
        <v>7</v>
      </c>
      <c r="J57" s="13">
        <f t="shared" si="1"/>
        <v>1</v>
      </c>
      <c r="K57" s="16">
        <v>13.428571428571429</v>
      </c>
      <c r="L57" s="17">
        <v>185</v>
      </c>
      <c r="M57" s="17">
        <v>185</v>
      </c>
      <c r="N57" s="13">
        <f t="shared" si="2"/>
        <v>1</v>
      </c>
      <c r="O57" s="18">
        <v>7.1837837837837837</v>
      </c>
      <c r="P57" s="49">
        <v>152</v>
      </c>
      <c r="Q57" s="44">
        <v>27.875</v>
      </c>
      <c r="R57" s="6"/>
      <c r="S57" s="44"/>
      <c r="T57" s="45">
        <f t="shared" si="3"/>
        <v>347</v>
      </c>
    </row>
    <row r="58" spans="1:20" x14ac:dyDescent="0.2">
      <c r="A58" s="5">
        <v>49</v>
      </c>
      <c r="B58" s="6" t="s">
        <v>107</v>
      </c>
      <c r="C58" s="23" t="s">
        <v>108</v>
      </c>
      <c r="D58" s="6"/>
      <c r="E58" s="6"/>
      <c r="F58" s="13" t="str">
        <f t="shared" si="0"/>
        <v/>
      </c>
      <c r="G58" s="14"/>
      <c r="H58" s="41"/>
      <c r="I58" s="41"/>
      <c r="J58" s="13" t="str">
        <f t="shared" si="1"/>
        <v/>
      </c>
      <c r="K58" s="16"/>
      <c r="L58" s="17">
        <v>101</v>
      </c>
      <c r="M58" s="17">
        <v>101</v>
      </c>
      <c r="N58" s="13">
        <f t="shared" si="2"/>
        <v>1</v>
      </c>
      <c r="O58" s="18">
        <v>0</v>
      </c>
      <c r="P58" s="49">
        <v>3</v>
      </c>
      <c r="Q58" s="44">
        <v>3.6666666666666665</v>
      </c>
      <c r="R58" s="6"/>
      <c r="S58" s="44"/>
      <c r="T58" s="45">
        <f t="shared" si="3"/>
        <v>104</v>
      </c>
    </row>
    <row r="59" spans="1:20" ht="25.5" x14ac:dyDescent="0.2">
      <c r="A59" s="24" t="s">
        <v>109</v>
      </c>
      <c r="B59" s="25" t="s">
        <v>110</v>
      </c>
      <c r="C59" s="26" t="s">
        <v>111</v>
      </c>
      <c r="D59" s="6">
        <v>1</v>
      </c>
      <c r="E59" s="6">
        <v>1</v>
      </c>
      <c r="F59" s="13">
        <f t="shared" si="0"/>
        <v>1</v>
      </c>
      <c r="G59" s="14">
        <v>0</v>
      </c>
      <c r="H59" s="41">
        <v>1</v>
      </c>
      <c r="I59" s="41">
        <v>0</v>
      </c>
      <c r="J59" s="13">
        <f t="shared" si="1"/>
        <v>0</v>
      </c>
      <c r="K59" s="16">
        <v>79</v>
      </c>
      <c r="L59" s="17">
        <v>6</v>
      </c>
      <c r="M59" s="17">
        <v>6</v>
      </c>
      <c r="N59" s="13">
        <f t="shared" si="2"/>
        <v>1</v>
      </c>
      <c r="O59" s="18">
        <v>15.666666666666666</v>
      </c>
      <c r="P59" s="49">
        <v>15</v>
      </c>
      <c r="Q59" s="44">
        <v>0.4</v>
      </c>
      <c r="R59" s="6">
        <v>4</v>
      </c>
      <c r="S59" s="44">
        <v>0</v>
      </c>
      <c r="T59" s="45">
        <f t="shared" si="3"/>
        <v>27</v>
      </c>
    </row>
    <row r="60" spans="1:20" ht="25.5" x14ac:dyDescent="0.2">
      <c r="A60" s="5">
        <v>50</v>
      </c>
      <c r="B60" s="23" t="s">
        <v>112</v>
      </c>
      <c r="C60" s="23" t="s">
        <v>113</v>
      </c>
      <c r="D60" s="6">
        <v>15</v>
      </c>
      <c r="E60" s="38">
        <v>14</v>
      </c>
      <c r="F60" s="13">
        <f t="shared" si="0"/>
        <v>0.93333333333333335</v>
      </c>
      <c r="G60" s="14">
        <v>6.8</v>
      </c>
      <c r="H60" s="41">
        <v>29</v>
      </c>
      <c r="I60" s="41">
        <v>25</v>
      </c>
      <c r="J60" s="13">
        <f t="shared" si="1"/>
        <v>0.86206896551724133</v>
      </c>
      <c r="K60" s="16">
        <v>37.551724137931032</v>
      </c>
      <c r="L60" s="17">
        <v>21</v>
      </c>
      <c r="M60" s="17">
        <v>20</v>
      </c>
      <c r="N60" s="13">
        <f t="shared" si="2"/>
        <v>0.95238095238095233</v>
      </c>
      <c r="O60" s="18">
        <v>38.428571428571431</v>
      </c>
      <c r="P60" s="49">
        <v>152</v>
      </c>
      <c r="Q60" s="44">
        <v>9.9605263157894743</v>
      </c>
      <c r="R60" s="6">
        <v>3</v>
      </c>
      <c r="S60" s="44">
        <v>0</v>
      </c>
      <c r="T60" s="45">
        <f t="shared" si="3"/>
        <v>220</v>
      </c>
    </row>
    <row r="61" spans="1:20" ht="25.5" x14ac:dyDescent="0.2">
      <c r="A61" s="5">
        <v>51</v>
      </c>
      <c r="B61" s="6" t="s">
        <v>114</v>
      </c>
      <c r="C61" s="23" t="s">
        <v>115</v>
      </c>
      <c r="D61" s="6">
        <v>27</v>
      </c>
      <c r="E61" s="6">
        <v>24</v>
      </c>
      <c r="F61" s="13">
        <f t="shared" si="0"/>
        <v>0.88888888888888884</v>
      </c>
      <c r="G61" s="14">
        <v>17.666666666666668</v>
      </c>
      <c r="H61" s="41">
        <v>28</v>
      </c>
      <c r="I61" s="41">
        <v>20</v>
      </c>
      <c r="J61" s="13">
        <f t="shared" si="1"/>
        <v>0.7142857142857143</v>
      </c>
      <c r="K61" s="16">
        <v>50.392857142857146</v>
      </c>
      <c r="L61" s="17">
        <v>42</v>
      </c>
      <c r="M61" s="17">
        <v>33</v>
      </c>
      <c r="N61" s="13">
        <f t="shared" si="2"/>
        <v>0.7857142857142857</v>
      </c>
      <c r="O61" s="18">
        <v>90.30952380952381</v>
      </c>
      <c r="P61" s="49">
        <v>84</v>
      </c>
      <c r="Q61" s="44">
        <v>75.61904761904762</v>
      </c>
      <c r="R61" s="6">
        <v>43</v>
      </c>
      <c r="S61" s="44">
        <v>0</v>
      </c>
      <c r="T61" s="45">
        <f t="shared" si="3"/>
        <v>224</v>
      </c>
    </row>
    <row r="62" spans="1:20" ht="25.5" x14ac:dyDescent="0.2">
      <c r="A62" s="5">
        <v>52</v>
      </c>
      <c r="B62" s="6" t="s">
        <v>116</v>
      </c>
      <c r="C62" s="23" t="s">
        <v>117</v>
      </c>
      <c r="D62" s="6"/>
      <c r="E62" s="6"/>
      <c r="F62" s="13" t="str">
        <f t="shared" si="0"/>
        <v/>
      </c>
      <c r="G62" s="14"/>
      <c r="H62" s="41">
        <v>1</v>
      </c>
      <c r="I62" s="41">
        <v>1</v>
      </c>
      <c r="J62" s="13">
        <f t="shared" si="1"/>
        <v>1</v>
      </c>
      <c r="K62" s="16">
        <v>0</v>
      </c>
      <c r="L62" s="17">
        <v>2</v>
      </c>
      <c r="M62" s="17">
        <v>2</v>
      </c>
      <c r="N62" s="13">
        <f t="shared" si="2"/>
        <v>1</v>
      </c>
      <c r="O62" s="18">
        <v>0</v>
      </c>
      <c r="P62" s="49">
        <v>33</v>
      </c>
      <c r="Q62" s="44">
        <v>0</v>
      </c>
      <c r="R62" s="6">
        <v>20</v>
      </c>
      <c r="S62" s="44">
        <v>0</v>
      </c>
      <c r="T62" s="45">
        <f t="shared" si="3"/>
        <v>56</v>
      </c>
    </row>
    <row r="63" spans="1:20" ht="25.5" x14ac:dyDescent="0.2">
      <c r="A63" s="5">
        <v>53</v>
      </c>
      <c r="B63" s="6" t="s">
        <v>118</v>
      </c>
      <c r="C63" s="23" t="s">
        <v>119</v>
      </c>
      <c r="D63" s="6"/>
      <c r="E63" s="6"/>
      <c r="F63" s="13" t="str">
        <f t="shared" si="0"/>
        <v/>
      </c>
      <c r="G63" s="14"/>
      <c r="H63" s="41"/>
      <c r="I63" s="41"/>
      <c r="J63" s="13" t="str">
        <f t="shared" si="1"/>
        <v/>
      </c>
      <c r="K63" s="16"/>
      <c r="L63" s="17">
        <v>2</v>
      </c>
      <c r="M63" s="17">
        <v>2</v>
      </c>
      <c r="N63" s="13">
        <f t="shared" si="2"/>
        <v>1</v>
      </c>
      <c r="O63" s="18">
        <v>0</v>
      </c>
      <c r="P63" s="49">
        <v>8</v>
      </c>
      <c r="Q63" s="44">
        <v>0</v>
      </c>
      <c r="R63" s="6"/>
      <c r="S63" s="44"/>
      <c r="T63" s="45">
        <f t="shared" si="3"/>
        <v>10</v>
      </c>
    </row>
    <row r="64" spans="1:20" x14ac:dyDescent="0.2">
      <c r="A64" s="5">
        <v>54</v>
      </c>
      <c r="B64" s="6" t="s">
        <v>120</v>
      </c>
      <c r="C64" s="23" t="s">
        <v>121</v>
      </c>
      <c r="D64" s="6">
        <v>9</v>
      </c>
      <c r="E64" s="6">
        <v>6</v>
      </c>
      <c r="F64" s="13">
        <f t="shared" si="0"/>
        <v>0.66666666666666663</v>
      </c>
      <c r="G64" s="14">
        <v>57.555555555555557</v>
      </c>
      <c r="H64" s="41">
        <v>20</v>
      </c>
      <c r="I64" s="41">
        <v>16</v>
      </c>
      <c r="J64" s="13">
        <f t="shared" si="1"/>
        <v>0.8</v>
      </c>
      <c r="K64" s="16">
        <v>45.35</v>
      </c>
      <c r="L64" s="17">
        <v>25</v>
      </c>
      <c r="M64" s="17">
        <v>23</v>
      </c>
      <c r="N64" s="13">
        <f t="shared" si="2"/>
        <v>0.92</v>
      </c>
      <c r="O64" s="18">
        <v>46.28</v>
      </c>
      <c r="P64" s="49">
        <v>61</v>
      </c>
      <c r="Q64" s="44">
        <v>72.508196721311478</v>
      </c>
      <c r="R64" s="6">
        <v>8</v>
      </c>
      <c r="S64" s="44">
        <v>0</v>
      </c>
      <c r="T64" s="45">
        <f t="shared" si="3"/>
        <v>123</v>
      </c>
    </row>
    <row r="65" spans="1:20" ht="25.5" x14ac:dyDescent="0.2">
      <c r="A65" s="24" t="s">
        <v>122</v>
      </c>
      <c r="B65" s="25" t="s">
        <v>123</v>
      </c>
      <c r="C65" s="26" t="s">
        <v>124</v>
      </c>
      <c r="D65" s="6">
        <v>2</v>
      </c>
      <c r="E65" s="6">
        <v>1</v>
      </c>
      <c r="F65" s="13">
        <f t="shared" si="0"/>
        <v>0.5</v>
      </c>
      <c r="G65" s="14">
        <v>85.5</v>
      </c>
      <c r="H65" s="41">
        <v>2</v>
      </c>
      <c r="I65" s="41">
        <v>2</v>
      </c>
      <c r="J65" s="13">
        <f t="shared" si="1"/>
        <v>1</v>
      </c>
      <c r="K65" s="16">
        <v>30</v>
      </c>
      <c r="L65" s="17">
        <v>2</v>
      </c>
      <c r="M65" s="17">
        <v>2</v>
      </c>
      <c r="N65" s="13">
        <f t="shared" si="2"/>
        <v>1</v>
      </c>
      <c r="O65" s="18">
        <v>0</v>
      </c>
      <c r="P65" s="49">
        <v>21</v>
      </c>
      <c r="Q65" s="44">
        <v>0</v>
      </c>
      <c r="R65" s="6">
        <v>1</v>
      </c>
      <c r="S65" s="44">
        <v>0</v>
      </c>
      <c r="T65" s="45">
        <f t="shared" si="3"/>
        <v>28</v>
      </c>
    </row>
    <row r="66" spans="1:20" ht="25.5" x14ac:dyDescent="0.2">
      <c r="A66" s="27" t="s">
        <v>125</v>
      </c>
      <c r="B66" s="23" t="s">
        <v>126</v>
      </c>
      <c r="C66" s="23" t="s">
        <v>171</v>
      </c>
      <c r="D66" s="6">
        <v>3</v>
      </c>
      <c r="E66" s="38">
        <v>3</v>
      </c>
      <c r="F66" s="39">
        <f t="shared" si="0"/>
        <v>1</v>
      </c>
      <c r="G66" s="40">
        <v>7.666666666666667</v>
      </c>
      <c r="H66" s="41">
        <v>2</v>
      </c>
      <c r="I66" s="41">
        <v>2</v>
      </c>
      <c r="J66" s="39">
        <f t="shared" si="1"/>
        <v>1</v>
      </c>
      <c r="K66" s="42">
        <v>23</v>
      </c>
      <c r="L66" s="17">
        <v>2</v>
      </c>
      <c r="M66" s="17">
        <v>2</v>
      </c>
      <c r="N66" s="13">
        <f t="shared" si="2"/>
        <v>1</v>
      </c>
      <c r="O66" s="18">
        <v>0</v>
      </c>
      <c r="P66" s="49"/>
      <c r="Q66" s="44"/>
      <c r="R66" s="6">
        <v>16</v>
      </c>
      <c r="S66" s="44">
        <v>0</v>
      </c>
      <c r="T66" s="45">
        <f t="shared" si="3"/>
        <v>23</v>
      </c>
    </row>
    <row r="67" spans="1:20" x14ac:dyDescent="0.2">
      <c r="A67" s="27" t="s">
        <v>127</v>
      </c>
      <c r="B67" s="6" t="s">
        <v>128</v>
      </c>
      <c r="C67" s="23" t="s">
        <v>9</v>
      </c>
      <c r="D67" s="6">
        <v>7</v>
      </c>
      <c r="E67" s="6">
        <v>7</v>
      </c>
      <c r="F67" s="13">
        <f t="shared" si="0"/>
        <v>1</v>
      </c>
      <c r="G67" s="14">
        <v>1.4285714285714286</v>
      </c>
      <c r="H67" s="41">
        <v>5</v>
      </c>
      <c r="I67" s="41">
        <v>5</v>
      </c>
      <c r="J67" s="13">
        <f t="shared" si="1"/>
        <v>1</v>
      </c>
      <c r="K67" s="16">
        <v>9.6</v>
      </c>
      <c r="L67" s="17">
        <v>51</v>
      </c>
      <c r="M67" s="17">
        <v>51</v>
      </c>
      <c r="N67" s="13">
        <f t="shared" si="2"/>
        <v>1</v>
      </c>
      <c r="O67" s="18">
        <v>7.0196078431372548</v>
      </c>
      <c r="P67" s="49">
        <v>207</v>
      </c>
      <c r="Q67" s="44">
        <v>3.8019323671497585</v>
      </c>
      <c r="R67" s="6">
        <v>143</v>
      </c>
      <c r="S67" s="44">
        <v>0</v>
      </c>
      <c r="T67" s="45">
        <f t="shared" si="3"/>
        <v>413</v>
      </c>
    </row>
    <row r="68" spans="1:20" x14ac:dyDescent="0.2">
      <c r="A68" s="27" t="s">
        <v>129</v>
      </c>
      <c r="B68" s="6" t="s">
        <v>130</v>
      </c>
      <c r="C68" s="23" t="s">
        <v>131</v>
      </c>
      <c r="D68" s="6">
        <v>14</v>
      </c>
      <c r="E68" s="6">
        <v>11</v>
      </c>
      <c r="F68" s="13">
        <f t="shared" si="0"/>
        <v>0.7857142857142857</v>
      </c>
      <c r="G68" s="14">
        <v>6.0714285714285712</v>
      </c>
      <c r="H68" s="41">
        <v>11</v>
      </c>
      <c r="I68" s="41">
        <v>10</v>
      </c>
      <c r="J68" s="13">
        <f t="shared" si="1"/>
        <v>0.90909090909090906</v>
      </c>
      <c r="K68" s="16">
        <v>23.545454545454547</v>
      </c>
      <c r="L68" s="17">
        <v>22</v>
      </c>
      <c r="M68" s="17">
        <v>22</v>
      </c>
      <c r="N68" s="13">
        <f t="shared" si="2"/>
        <v>1</v>
      </c>
      <c r="O68" s="18">
        <v>8.545454545454545</v>
      </c>
      <c r="P68" s="49">
        <v>36</v>
      </c>
      <c r="Q68" s="44">
        <v>26.333333333333332</v>
      </c>
      <c r="R68" s="6">
        <v>44</v>
      </c>
      <c r="S68" s="44">
        <v>0</v>
      </c>
      <c r="T68" s="45">
        <f t="shared" si="3"/>
        <v>127</v>
      </c>
    </row>
    <row r="69" spans="1:20" x14ac:dyDescent="0.2">
      <c r="A69" s="27" t="s">
        <v>132</v>
      </c>
      <c r="B69" s="6" t="s">
        <v>133</v>
      </c>
      <c r="C69" s="23" t="s">
        <v>134</v>
      </c>
      <c r="D69" s="6">
        <v>1</v>
      </c>
      <c r="E69" s="6">
        <v>1</v>
      </c>
      <c r="F69" s="13">
        <f t="shared" si="0"/>
        <v>1</v>
      </c>
      <c r="G69" s="14">
        <v>10</v>
      </c>
      <c r="H69" s="41">
        <v>4</v>
      </c>
      <c r="I69" s="41">
        <v>4</v>
      </c>
      <c r="J69" s="13">
        <f t="shared" si="1"/>
        <v>1</v>
      </c>
      <c r="K69" s="16">
        <v>4</v>
      </c>
      <c r="L69" s="17">
        <v>4</v>
      </c>
      <c r="M69" s="17">
        <v>4</v>
      </c>
      <c r="N69" s="13">
        <f t="shared" si="2"/>
        <v>1</v>
      </c>
      <c r="O69" s="18">
        <v>7</v>
      </c>
      <c r="P69" s="49">
        <v>9</v>
      </c>
      <c r="Q69" s="44">
        <v>15.555555555555555</v>
      </c>
      <c r="R69" s="6">
        <v>7</v>
      </c>
      <c r="S69" s="44">
        <v>0</v>
      </c>
      <c r="T69" s="45">
        <f t="shared" si="3"/>
        <v>25</v>
      </c>
    </row>
    <row r="70" spans="1:20" x14ac:dyDescent="0.2">
      <c r="A70" s="27" t="s">
        <v>135</v>
      </c>
      <c r="B70" s="6" t="s">
        <v>136</v>
      </c>
      <c r="C70" s="23" t="s">
        <v>137</v>
      </c>
      <c r="D70" s="6"/>
      <c r="E70" s="6"/>
      <c r="F70" s="13" t="str">
        <f t="shared" si="0"/>
        <v/>
      </c>
      <c r="G70" s="14"/>
      <c r="H70" s="41"/>
      <c r="I70" s="41"/>
      <c r="J70" s="13" t="str">
        <f t="shared" si="1"/>
        <v/>
      </c>
      <c r="K70" s="16"/>
      <c r="L70" s="17"/>
      <c r="M70" s="17"/>
      <c r="N70" s="13" t="str">
        <f t="shared" si="2"/>
        <v/>
      </c>
      <c r="O70" s="18"/>
      <c r="P70" s="49"/>
      <c r="Q70" s="44"/>
      <c r="R70" s="6"/>
      <c r="S70" s="44"/>
      <c r="T70" s="45">
        <f t="shared" si="3"/>
        <v>0</v>
      </c>
    </row>
    <row r="71" spans="1:20" x14ac:dyDescent="0.2">
      <c r="A71" s="27" t="s">
        <v>138</v>
      </c>
      <c r="B71" s="6" t="s">
        <v>139</v>
      </c>
      <c r="C71" s="23" t="s">
        <v>140</v>
      </c>
      <c r="D71" s="6">
        <v>9</v>
      </c>
      <c r="E71" s="6">
        <v>4</v>
      </c>
      <c r="F71" s="13">
        <f t="shared" si="0"/>
        <v>0.44444444444444442</v>
      </c>
      <c r="G71" s="14">
        <v>22.555555555555557</v>
      </c>
      <c r="H71" s="41">
        <v>17</v>
      </c>
      <c r="I71" s="41">
        <v>15</v>
      </c>
      <c r="J71" s="13">
        <f t="shared" si="1"/>
        <v>0.88235294117647056</v>
      </c>
      <c r="K71" s="16">
        <v>27.294117647058822</v>
      </c>
      <c r="L71" s="17">
        <v>78</v>
      </c>
      <c r="M71" s="17">
        <v>78</v>
      </c>
      <c r="N71" s="13">
        <f t="shared" si="2"/>
        <v>1</v>
      </c>
      <c r="O71" s="18">
        <v>12.423076923076923</v>
      </c>
      <c r="P71" s="49">
        <v>211</v>
      </c>
      <c r="Q71" s="44">
        <v>4.0094786729857823</v>
      </c>
      <c r="R71" s="6">
        <v>3</v>
      </c>
      <c r="S71" s="44">
        <v>0</v>
      </c>
      <c r="T71" s="45">
        <f t="shared" si="3"/>
        <v>318</v>
      </c>
    </row>
    <row r="72" spans="1:20" x14ac:dyDescent="0.2">
      <c r="A72" s="27" t="s">
        <v>141</v>
      </c>
      <c r="B72" s="6" t="s">
        <v>142</v>
      </c>
      <c r="C72" s="23" t="s">
        <v>143</v>
      </c>
      <c r="D72" s="6">
        <v>5</v>
      </c>
      <c r="E72" s="6">
        <v>5</v>
      </c>
      <c r="F72" s="13">
        <f t="shared" ref="F72:F81" si="4">IF(D72&gt;0,E72/D72,"")</f>
        <v>1</v>
      </c>
      <c r="G72" s="14">
        <v>3.8</v>
      </c>
      <c r="H72" s="41">
        <v>12</v>
      </c>
      <c r="I72" s="41">
        <v>9</v>
      </c>
      <c r="J72" s="13">
        <f t="shared" ref="J72:J81" si="5">IF(H72&gt;0,I72/H72,"")</f>
        <v>0.75</v>
      </c>
      <c r="K72" s="16">
        <v>38.916666666666664</v>
      </c>
      <c r="L72" s="17">
        <v>29</v>
      </c>
      <c r="M72" s="17">
        <v>29</v>
      </c>
      <c r="N72" s="13">
        <f t="shared" ref="N72:N81" si="6">IF(L72&gt;0,M72/L72,"")</f>
        <v>1</v>
      </c>
      <c r="O72" s="18">
        <v>63.448275862068968</v>
      </c>
      <c r="P72" s="49">
        <v>48</v>
      </c>
      <c r="Q72" s="44">
        <v>36.0625</v>
      </c>
      <c r="R72" s="6">
        <v>14</v>
      </c>
      <c r="S72" s="44">
        <v>9.9285714285714288</v>
      </c>
      <c r="T72" s="45">
        <f t="shared" ref="T72:T81" si="7">+D72+H72+L72+P72+R72</f>
        <v>108</v>
      </c>
    </row>
    <row r="73" spans="1:20" x14ac:dyDescent="0.2">
      <c r="A73" s="27" t="s">
        <v>144</v>
      </c>
      <c r="B73" s="6" t="s">
        <v>145</v>
      </c>
      <c r="C73" s="23" t="s">
        <v>146</v>
      </c>
      <c r="D73" s="6">
        <v>13</v>
      </c>
      <c r="E73" s="6">
        <v>13</v>
      </c>
      <c r="F73" s="13">
        <f t="shared" si="4"/>
        <v>1</v>
      </c>
      <c r="G73" s="14">
        <v>1</v>
      </c>
      <c r="H73" s="41">
        <v>11</v>
      </c>
      <c r="I73" s="41">
        <v>10</v>
      </c>
      <c r="J73" s="13">
        <f t="shared" si="5"/>
        <v>0.90909090909090906</v>
      </c>
      <c r="K73" s="16">
        <v>17.818181818181817</v>
      </c>
      <c r="L73" s="17">
        <v>20</v>
      </c>
      <c r="M73" s="17">
        <v>20</v>
      </c>
      <c r="N73" s="13">
        <f t="shared" si="6"/>
        <v>1</v>
      </c>
      <c r="O73" s="18">
        <v>20.45</v>
      </c>
      <c r="P73" s="49">
        <v>46</v>
      </c>
      <c r="Q73" s="44">
        <v>7.4565217391304346</v>
      </c>
      <c r="R73" s="6">
        <v>7</v>
      </c>
      <c r="S73" s="44">
        <v>0</v>
      </c>
      <c r="T73" s="45">
        <f t="shared" si="7"/>
        <v>97</v>
      </c>
    </row>
    <row r="74" spans="1:20" x14ac:dyDescent="0.2">
      <c r="A74" s="27" t="s">
        <v>147</v>
      </c>
      <c r="B74" s="6" t="s">
        <v>148</v>
      </c>
      <c r="C74" s="23" t="s">
        <v>149</v>
      </c>
      <c r="D74" s="6"/>
      <c r="E74" s="6"/>
      <c r="F74" s="13" t="str">
        <f t="shared" si="4"/>
        <v/>
      </c>
      <c r="G74" s="14"/>
      <c r="H74" s="41"/>
      <c r="I74" s="41"/>
      <c r="J74" s="13" t="str">
        <f t="shared" si="5"/>
        <v/>
      </c>
      <c r="K74" s="16"/>
      <c r="L74" s="17">
        <v>1</v>
      </c>
      <c r="M74" s="17">
        <v>1</v>
      </c>
      <c r="N74" s="13">
        <f t="shared" si="6"/>
        <v>1</v>
      </c>
      <c r="O74" s="18">
        <v>74</v>
      </c>
      <c r="P74" s="49">
        <v>1</v>
      </c>
      <c r="Q74" s="44">
        <v>1</v>
      </c>
      <c r="R74" s="6"/>
      <c r="S74" s="44"/>
      <c r="T74" s="45">
        <f t="shared" si="7"/>
        <v>2</v>
      </c>
    </row>
    <row r="75" spans="1:20" ht="25.5" x14ac:dyDescent="0.2">
      <c r="A75" s="24" t="s">
        <v>150</v>
      </c>
      <c r="B75" s="25" t="s">
        <v>151</v>
      </c>
      <c r="C75" s="26" t="s">
        <v>152</v>
      </c>
      <c r="D75" s="6">
        <v>2</v>
      </c>
      <c r="E75" s="6">
        <v>2</v>
      </c>
      <c r="F75" s="13">
        <f t="shared" si="4"/>
        <v>1</v>
      </c>
      <c r="G75" s="14">
        <v>4.5</v>
      </c>
      <c r="H75" s="41">
        <v>1</v>
      </c>
      <c r="I75" s="41">
        <v>0</v>
      </c>
      <c r="J75" s="13">
        <f t="shared" si="5"/>
        <v>0</v>
      </c>
      <c r="K75" s="16">
        <v>118</v>
      </c>
      <c r="L75" s="17">
        <v>9</v>
      </c>
      <c r="M75" s="17">
        <v>9</v>
      </c>
      <c r="N75" s="13">
        <f t="shared" si="6"/>
        <v>1</v>
      </c>
      <c r="O75" s="18">
        <v>44.777777777777779</v>
      </c>
      <c r="P75" s="49">
        <v>11</v>
      </c>
      <c r="Q75" s="44">
        <v>20.272727272727273</v>
      </c>
      <c r="R75" s="6"/>
      <c r="S75" s="44"/>
      <c r="T75" s="45">
        <f t="shared" si="7"/>
        <v>23</v>
      </c>
    </row>
    <row r="76" spans="1:20" ht="25.5" x14ac:dyDescent="0.2">
      <c r="A76" s="27" t="s">
        <v>153</v>
      </c>
      <c r="B76" s="6" t="s">
        <v>154</v>
      </c>
      <c r="C76" s="23" t="s">
        <v>155</v>
      </c>
      <c r="D76" s="6"/>
      <c r="E76" s="6"/>
      <c r="F76" s="13" t="str">
        <f t="shared" si="4"/>
        <v/>
      </c>
      <c r="G76" s="14"/>
      <c r="H76" s="41">
        <v>7</v>
      </c>
      <c r="I76" s="41">
        <v>6</v>
      </c>
      <c r="J76" s="13">
        <f t="shared" si="5"/>
        <v>0.8571428571428571</v>
      </c>
      <c r="K76" s="16">
        <v>36.285714285714285</v>
      </c>
      <c r="L76" s="17">
        <v>7</v>
      </c>
      <c r="M76" s="17">
        <v>7</v>
      </c>
      <c r="N76" s="13">
        <f t="shared" si="6"/>
        <v>1</v>
      </c>
      <c r="O76" s="18">
        <v>24.428571428571427</v>
      </c>
      <c r="P76" s="49">
        <v>2</v>
      </c>
      <c r="Q76" s="44">
        <v>86.5</v>
      </c>
      <c r="R76" s="6">
        <v>37</v>
      </c>
      <c r="S76" s="44">
        <v>0</v>
      </c>
      <c r="T76" s="45">
        <f t="shared" si="7"/>
        <v>53</v>
      </c>
    </row>
    <row r="77" spans="1:20" ht="25.5" x14ac:dyDescent="0.2">
      <c r="A77" s="27" t="s">
        <v>156</v>
      </c>
      <c r="B77" s="6" t="s">
        <v>157</v>
      </c>
      <c r="C77" s="23" t="s">
        <v>158</v>
      </c>
      <c r="D77" s="6">
        <v>4</v>
      </c>
      <c r="E77" s="6">
        <v>2</v>
      </c>
      <c r="F77" s="13">
        <f t="shared" si="4"/>
        <v>0.5</v>
      </c>
      <c r="G77" s="14">
        <v>14.5</v>
      </c>
      <c r="H77" s="41">
        <v>8</v>
      </c>
      <c r="I77" s="41">
        <v>7</v>
      </c>
      <c r="J77" s="13">
        <f t="shared" si="5"/>
        <v>0.875</v>
      </c>
      <c r="K77" s="16">
        <v>34.5</v>
      </c>
      <c r="L77" s="17">
        <v>2</v>
      </c>
      <c r="M77" s="17">
        <v>2</v>
      </c>
      <c r="N77" s="13">
        <f t="shared" si="6"/>
        <v>1</v>
      </c>
      <c r="O77" s="18">
        <v>33</v>
      </c>
      <c r="P77" s="49">
        <v>4</v>
      </c>
      <c r="Q77" s="44">
        <v>50.25</v>
      </c>
      <c r="R77" s="6">
        <v>20</v>
      </c>
      <c r="S77" s="44">
        <v>0</v>
      </c>
      <c r="T77" s="45">
        <f t="shared" si="7"/>
        <v>38</v>
      </c>
    </row>
    <row r="78" spans="1:20" x14ac:dyDescent="0.2">
      <c r="A78" s="27" t="s">
        <v>159</v>
      </c>
      <c r="B78" s="6" t="s">
        <v>160</v>
      </c>
      <c r="C78" s="23" t="s">
        <v>161</v>
      </c>
      <c r="D78" s="6"/>
      <c r="E78" s="6"/>
      <c r="F78" s="13" t="str">
        <f t="shared" si="4"/>
        <v/>
      </c>
      <c r="G78" s="14"/>
      <c r="H78" s="41"/>
      <c r="I78" s="41"/>
      <c r="J78" s="13" t="str">
        <f t="shared" si="5"/>
        <v/>
      </c>
      <c r="K78" s="16"/>
      <c r="L78" s="17"/>
      <c r="M78" s="17"/>
      <c r="N78" s="13" t="str">
        <f t="shared" si="6"/>
        <v/>
      </c>
      <c r="O78" s="18"/>
      <c r="P78" s="49"/>
      <c r="Q78" s="44"/>
      <c r="R78" s="6"/>
      <c r="S78" s="44"/>
      <c r="T78" s="45">
        <f t="shared" si="7"/>
        <v>0</v>
      </c>
    </row>
    <row r="79" spans="1:20" x14ac:dyDescent="0.2">
      <c r="A79" s="27" t="s">
        <v>162</v>
      </c>
      <c r="B79" s="6" t="s">
        <v>163</v>
      </c>
      <c r="C79" s="23" t="s">
        <v>164</v>
      </c>
      <c r="D79" s="6"/>
      <c r="E79" s="6"/>
      <c r="F79" s="13" t="str">
        <f t="shared" si="4"/>
        <v/>
      </c>
      <c r="G79" s="14"/>
      <c r="H79" s="15"/>
      <c r="I79" s="15"/>
      <c r="J79" s="13" t="str">
        <f t="shared" si="5"/>
        <v/>
      </c>
      <c r="K79" s="16"/>
      <c r="L79" s="17"/>
      <c r="M79" s="17"/>
      <c r="N79" s="13" t="str">
        <f t="shared" si="6"/>
        <v/>
      </c>
      <c r="O79" s="18"/>
      <c r="P79" s="49"/>
      <c r="Q79" s="44"/>
      <c r="R79" s="6"/>
      <c r="S79" s="44"/>
      <c r="T79" s="45">
        <f t="shared" si="7"/>
        <v>0</v>
      </c>
    </row>
    <row r="80" spans="1:20" ht="25.5" x14ac:dyDescent="0.2">
      <c r="A80" s="27" t="s">
        <v>165</v>
      </c>
      <c r="B80" s="6" t="s">
        <v>166</v>
      </c>
      <c r="C80" s="23" t="s">
        <v>167</v>
      </c>
      <c r="D80" s="6"/>
      <c r="E80" s="6"/>
      <c r="F80" s="13" t="str">
        <f t="shared" si="4"/>
        <v/>
      </c>
      <c r="G80" s="14"/>
      <c r="H80" s="15"/>
      <c r="I80" s="15"/>
      <c r="J80" s="13" t="str">
        <f t="shared" si="5"/>
        <v/>
      </c>
      <c r="K80" s="16"/>
      <c r="L80" s="17"/>
      <c r="M80" s="17"/>
      <c r="N80" s="13" t="str">
        <f t="shared" si="6"/>
        <v/>
      </c>
      <c r="O80" s="18"/>
      <c r="P80" s="49"/>
      <c r="Q80" s="44"/>
      <c r="R80" s="6"/>
      <c r="S80" s="44"/>
      <c r="T80" s="45">
        <f t="shared" si="7"/>
        <v>0</v>
      </c>
    </row>
    <row r="81" spans="1:20" ht="26.25" thickBot="1" x14ac:dyDescent="0.25">
      <c r="A81" s="28" t="s">
        <v>168</v>
      </c>
      <c r="B81" s="29" t="s">
        <v>169</v>
      </c>
      <c r="C81" s="30" t="s">
        <v>170</v>
      </c>
      <c r="D81" s="29"/>
      <c r="E81" s="29"/>
      <c r="F81" s="33" t="str">
        <f t="shared" si="4"/>
        <v/>
      </c>
      <c r="G81" s="31"/>
      <c r="H81" s="32"/>
      <c r="I81" s="32"/>
      <c r="J81" s="33" t="str">
        <f t="shared" si="5"/>
        <v/>
      </c>
      <c r="K81" s="34"/>
      <c r="L81" s="35"/>
      <c r="M81" s="35"/>
      <c r="N81" s="33" t="str">
        <f t="shared" si="6"/>
        <v/>
      </c>
      <c r="O81" s="52"/>
      <c r="P81" s="51"/>
      <c r="Q81" s="46"/>
      <c r="R81" s="29"/>
      <c r="S81" s="46"/>
      <c r="T81" s="47">
        <f t="shared" si="7"/>
        <v>0</v>
      </c>
    </row>
    <row r="83" spans="1:20" x14ac:dyDescent="0.2">
      <c r="D83" s="36">
        <f>SUM(D7:D81)</f>
        <v>950</v>
      </c>
      <c r="E83" s="36">
        <f>SUM(E7:E81)</f>
        <v>813</v>
      </c>
      <c r="F83" s="37">
        <f>E83/D83</f>
        <v>0.85578947368421054</v>
      </c>
      <c r="H83" s="36">
        <f>SUM(H7:H81)</f>
        <v>1540</v>
      </c>
      <c r="I83" s="36">
        <f>SUM(I7:I81)</f>
        <v>1248</v>
      </c>
      <c r="J83" s="37">
        <f>I83/H83</f>
        <v>0.81038961038961044</v>
      </c>
      <c r="L83" s="36">
        <f>SUM(L7:L81)</f>
        <v>3507</v>
      </c>
      <c r="M83" s="36">
        <f>SUM(M7:M81)</f>
        <v>2756</v>
      </c>
      <c r="N83" s="37">
        <f>M83/L83</f>
        <v>0.78585685771314517</v>
      </c>
      <c r="P83" s="36"/>
    </row>
  </sheetData>
  <mergeCells count="9">
    <mergeCell ref="R4:S4"/>
    <mergeCell ref="T4:T6"/>
    <mergeCell ref="P5:Q5"/>
    <mergeCell ref="R5:S5"/>
    <mergeCell ref="D5:G5"/>
    <mergeCell ref="H5:K5"/>
    <mergeCell ref="L5:O5"/>
    <mergeCell ref="D4:O4"/>
    <mergeCell ref="P4:Q4"/>
  </mergeCells>
  <pageMargins left="0.25" right="0.25" top="0.75" bottom="0.75" header="0.3" footer="0.3"/>
  <pageSetup paperSize="8"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AV2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2023-11-29T07:55:35Z</dcterms:modified>
</cp:coreProperties>
</file>